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3900" tabRatio="497" activeTab="0"/>
  </bookViews>
  <sheets>
    <sheet name="JULY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<sst xmlns="http://schemas.openxmlformats.org/spreadsheetml/2006/main" count="74" uniqueCount="64">
  <si>
    <t>GRACIA S. WABAN</t>
  </si>
  <si>
    <t>Head of Agency or Authorized Representative</t>
  </si>
  <si>
    <t>Prepared by:</t>
  </si>
  <si>
    <t>Submitted by:</t>
  </si>
  <si>
    <t>REGION X</t>
  </si>
  <si>
    <t>Bureau/Agency: Department of the Interior and Local Government</t>
  </si>
  <si>
    <t>PARTICULARS</t>
  </si>
  <si>
    <t>ALLOTMENTS</t>
  </si>
  <si>
    <t>CUMMULATIVE OBLIGATIONS</t>
  </si>
  <si>
    <t>BALANCES</t>
  </si>
  <si>
    <t>TOTAL</t>
  </si>
  <si>
    <t>A. Current Year Appropriations</t>
  </si>
  <si>
    <t xml:space="preserve"> </t>
  </si>
  <si>
    <t>Special Purpose Fund</t>
  </si>
  <si>
    <t>AO V / BO</t>
  </si>
  <si>
    <t>ARNEL M. AGABE, CESO IV</t>
  </si>
  <si>
    <t>Sub-Allotments from Central Office</t>
  </si>
  <si>
    <t>100000100001000 - GMS</t>
  </si>
  <si>
    <t>100000100001000 - BODBF</t>
  </si>
  <si>
    <t>Automatic Appropriations</t>
  </si>
  <si>
    <t>Strengthening of Peace &amp; Order Councils</t>
  </si>
  <si>
    <t>310100200005000 - CSO/PPP</t>
  </si>
  <si>
    <t>310100200023000 - Enhancemt Brgy Info</t>
  </si>
  <si>
    <t>310100200024000 - Enhancemt PPMS</t>
  </si>
  <si>
    <t>310200200001000 - LTIA</t>
  </si>
  <si>
    <t>310100200004000 - LG Support Fund</t>
  </si>
  <si>
    <t>Regular Approriations-Operations</t>
  </si>
  <si>
    <t>Supervision and Development of Local Gov't</t>
  </si>
  <si>
    <t>310100100002000 - Strengthening POC</t>
  </si>
  <si>
    <t xml:space="preserve">STATEMENT OF ALLOTMENTS, OBLIGATIONS AND BALANCES </t>
  </si>
  <si>
    <t>310100200027000 - CEC of PLEBs</t>
  </si>
  <si>
    <t>310100200028000 - Strengthening ADACs</t>
  </si>
  <si>
    <t>310100200029000 - Trans. to Federalism</t>
  </si>
  <si>
    <t>310100200030000 - Nat'l Advocacy for Preven't of Illegal Drugs, Criminality &amp; Violent Extramism</t>
  </si>
  <si>
    <t>200000100001000 - DPPS</t>
  </si>
  <si>
    <t>310200100001000 - PCF</t>
  </si>
  <si>
    <t>310100200026000 - Ease of Doing Business</t>
  </si>
  <si>
    <t>310100200025000 - Anti-Illegal Drug Info Syst</t>
  </si>
  <si>
    <t>Fixed Expenditures (RLIP)</t>
  </si>
  <si>
    <t>Special Purpose Funds</t>
  </si>
  <si>
    <t>100000100001000 - GMS - Pension &amp; Gratuity</t>
  </si>
  <si>
    <t>GRAND TOTAL</t>
  </si>
  <si>
    <t>310100200004000 - SLGP</t>
  </si>
  <si>
    <t>310100200005000 -  CSO/PPP</t>
  </si>
  <si>
    <t>B. CONTINUING APPROPRIATIONS</t>
  </si>
  <si>
    <t>200000100005000 - M &amp; E Asst to Muns</t>
  </si>
  <si>
    <t>200000100006000 - M &amp; E CMGP</t>
  </si>
  <si>
    <t>200000100007000 - M &amp; E Potable Water</t>
  </si>
  <si>
    <t>310100200048000 - Support for Asst to Muns</t>
  </si>
  <si>
    <t>310100200049000 - Support for CMGP</t>
  </si>
  <si>
    <t>100000100002000 - Admin of Personnel Benefits</t>
  </si>
  <si>
    <t>200000100001000 - DPPSLGCDPO</t>
  </si>
  <si>
    <t>310100200025000 - Anti-Illegal Drugs Info System</t>
  </si>
  <si>
    <t>310100200026000 - Improve LGU Competitiveness and Ease of Doing Busniess</t>
  </si>
  <si>
    <t>310100200034000 - Lan,Wan &amp; IP Telephony Expansion of Reg'l Office</t>
  </si>
  <si>
    <t>310100200004000 - E CLIP</t>
  </si>
  <si>
    <t>100000100001000 - Contingent Fund (-CLIP)</t>
  </si>
  <si>
    <t>310100200029000 - Contingent Fund - T-Federalism</t>
  </si>
  <si>
    <t>As of  September 30, 2019</t>
  </si>
  <si>
    <t>310100200032000 - Executive Information System</t>
  </si>
  <si>
    <t xml:space="preserve">310100200004000 - Support for Local Governance Program </t>
  </si>
  <si>
    <t>310100200050000 - Support for Potable Water Supply</t>
  </si>
  <si>
    <t xml:space="preserve">          Date: October 02, 2019</t>
  </si>
  <si>
    <t xml:space="preserve">                  Date: October  2, 2019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</si>
</sst>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_(* #,##0_);_(* \(#,##0\);_(* &quot;-&quot;??_);_(@_)"/>
  </numFmts>
  <fonts count="43">
    <font>
      <sz val="10"/>
      <name val="Arial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3" fontId="3" fillId="0" borderId="0" xfId="42" applyFont="1" applyFill="1" applyBorder="1" applyAlignment="1">
      <alignment horizontal="center" vertical="center"/>
    </xf>
    <xf numFmtId="43" fontId="2" fillId="0" borderId="0" xfId="42" applyFont="1" applyFill="1" applyBorder="1" applyAlignment="1">
      <alignment vertical="center"/>
    </xf>
    <xf numFmtId="43" fontId="3" fillId="0" borderId="0" xfId="42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4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3" fontId="4" fillId="0" borderId="0" xfId="42" applyFont="1" applyAlignment="1">
      <alignment/>
    </xf>
    <xf numFmtId="43" fontId="6" fillId="0" borderId="0" xfId="42" applyFont="1" applyAlignment="1">
      <alignment/>
    </xf>
    <xf numFmtId="43" fontId="4" fillId="0" borderId="0" xfId="42" applyFont="1" applyFill="1" applyBorder="1" applyAlignment="1">
      <alignment horizontal="center" vertical="center"/>
    </xf>
    <xf numFmtId="43" fontId="7" fillId="0" borderId="11" xfId="0" applyNumberFormat="1" applyFont="1" applyBorder="1" applyAlignment="1">
      <alignment/>
    </xf>
    <xf numFmtId="43" fontId="7" fillId="0" borderId="14" xfId="0" applyNumberFormat="1" applyFont="1" applyBorder="1" applyAlignment="1">
      <alignment/>
    </xf>
    <xf numFmtId="43" fontId="7" fillId="0" borderId="15" xfId="0" applyNumberFormat="1" applyFont="1" applyBorder="1" applyAlignment="1">
      <alignment/>
    </xf>
    <xf numFmtId="4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3" fontId="6" fillId="0" borderId="16" xfId="0" applyNumberFormat="1" applyFont="1" applyBorder="1" applyAlignment="1">
      <alignment/>
    </xf>
    <xf numFmtId="43" fontId="6" fillId="0" borderId="17" xfId="0" applyNumberFormat="1" applyFont="1" applyBorder="1" applyAlignment="1">
      <alignment/>
    </xf>
    <xf numFmtId="0" fontId="6" fillId="0" borderId="16" xfId="0" applyFont="1" applyBorder="1" applyAlignment="1">
      <alignment/>
    </xf>
    <xf numFmtId="43" fontId="6" fillId="0" borderId="18" xfId="0" applyNumberFormat="1" applyFont="1" applyBorder="1" applyAlignment="1">
      <alignment/>
    </xf>
    <xf numFmtId="43" fontId="6" fillId="0" borderId="19" xfId="0" applyNumberFormat="1" applyFont="1" applyBorder="1" applyAlignment="1">
      <alignment/>
    </xf>
    <xf numFmtId="43" fontId="6" fillId="0" borderId="20" xfId="0" applyNumberFormat="1" applyFont="1" applyBorder="1" applyAlignment="1">
      <alignment/>
    </xf>
    <xf numFmtId="43" fontId="6" fillId="0" borderId="21" xfId="0" applyNumberFormat="1" applyFont="1" applyBorder="1" applyAlignment="1">
      <alignment/>
    </xf>
    <xf numFmtId="43" fontId="6" fillId="0" borderId="22" xfId="0" applyNumberFormat="1" applyFont="1" applyBorder="1" applyAlignment="1">
      <alignment/>
    </xf>
    <xf numFmtId="43" fontId="6" fillId="0" borderId="21" xfId="42" applyFont="1" applyBorder="1" applyAlignment="1">
      <alignment/>
    </xf>
    <xf numFmtId="43" fontId="6" fillId="0" borderId="20" xfId="42" applyFont="1" applyBorder="1" applyAlignment="1">
      <alignment horizontal="center"/>
    </xf>
    <xf numFmtId="0" fontId="6" fillId="0" borderId="17" xfId="0" applyFont="1" applyBorder="1" applyAlignment="1">
      <alignment/>
    </xf>
    <xf numFmtId="43" fontId="4" fillId="0" borderId="0" xfId="42" applyFont="1" applyFill="1" applyBorder="1" applyAlignment="1">
      <alignment vertical="center"/>
    </xf>
    <xf numFmtId="43" fontId="6" fillId="0" borderId="0" xfId="42" applyFont="1" applyBorder="1" applyAlignment="1">
      <alignment/>
    </xf>
    <xf numFmtId="43" fontId="6" fillId="0" borderId="22" xfId="42" applyFont="1" applyBorder="1" applyAlignment="1">
      <alignment horizontal="center"/>
    </xf>
    <xf numFmtId="43" fontId="8" fillId="0" borderId="0" xfId="0" applyNumberFormat="1" applyFont="1" applyBorder="1" applyAlignment="1">
      <alignment/>
    </xf>
    <xf numFmtId="0" fontId="6" fillId="0" borderId="23" xfId="0" applyFont="1" applyBorder="1" applyAlignment="1">
      <alignment/>
    </xf>
    <xf numFmtId="43" fontId="2" fillId="0" borderId="0" xfId="42" applyFont="1" applyFill="1" applyAlignment="1">
      <alignment vertical="center"/>
    </xf>
    <xf numFmtId="43" fontId="2" fillId="0" borderId="0" xfId="42" applyFont="1" applyAlignment="1">
      <alignment/>
    </xf>
    <xf numFmtId="0" fontId="2" fillId="0" borderId="0" xfId="0" applyFont="1" applyAlignment="1">
      <alignment/>
    </xf>
    <xf numFmtId="43" fontId="4" fillId="0" borderId="0" xfId="0" applyNumberFormat="1" applyFont="1" applyAlignment="1">
      <alignment/>
    </xf>
    <xf numFmtId="43" fontId="6" fillId="0" borderId="19" xfId="42" applyFont="1" applyBorder="1" applyAlignment="1">
      <alignment horizontal="center"/>
    </xf>
    <xf numFmtId="43" fontId="6" fillId="0" borderId="24" xfId="42" applyFont="1" applyBorder="1" applyAlignment="1">
      <alignment/>
    </xf>
    <xf numFmtId="43" fontId="6" fillId="0" borderId="20" xfId="42" applyFont="1" applyBorder="1" applyAlignment="1">
      <alignment/>
    </xf>
    <xf numFmtId="43" fontId="6" fillId="0" borderId="20" xfId="0" applyNumberFormat="1" applyFont="1" applyBorder="1" applyAlignment="1">
      <alignment horizontal="center"/>
    </xf>
    <xf numFmtId="43" fontId="2" fillId="0" borderId="0" xfId="42" applyFont="1" applyFill="1" applyBorder="1" applyAlignment="1">
      <alignment horizontal="left" vertical="center"/>
    </xf>
    <xf numFmtId="43" fontId="5" fillId="0" borderId="0" xfId="42" applyFont="1" applyFill="1" applyBorder="1" applyAlignment="1">
      <alignment/>
    </xf>
    <xf numFmtId="43" fontId="6" fillId="0" borderId="18" xfId="42" applyFont="1" applyBorder="1" applyAlignment="1">
      <alignment/>
    </xf>
    <xf numFmtId="43" fontId="6" fillId="0" borderId="0" xfId="42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43" fontId="6" fillId="0" borderId="25" xfId="42" applyFont="1" applyBorder="1" applyAlignment="1">
      <alignment/>
    </xf>
    <xf numFmtId="43" fontId="6" fillId="0" borderId="26" xfId="42" applyFont="1" applyBorder="1" applyAlignment="1">
      <alignment/>
    </xf>
    <xf numFmtId="43" fontId="6" fillId="0" borderId="26" xfId="42" applyFont="1" applyBorder="1" applyAlignment="1">
      <alignment horizontal="center"/>
    </xf>
    <xf numFmtId="43" fontId="6" fillId="0" borderId="21" xfId="42" applyFont="1" applyBorder="1" applyAlignment="1">
      <alignment horizontal="center"/>
    </xf>
    <xf numFmtId="43" fontId="6" fillId="0" borderId="22" xfId="42" applyFont="1" applyBorder="1" applyAlignment="1">
      <alignment/>
    </xf>
    <xf numFmtId="0" fontId="7" fillId="0" borderId="11" xfId="0" applyFont="1" applyBorder="1" applyAlignment="1">
      <alignment horizontal="left"/>
    </xf>
    <xf numFmtId="43" fontId="7" fillId="0" borderId="14" xfId="42" applyFont="1" applyBorder="1" applyAlignment="1">
      <alignment horizontal="center"/>
    </xf>
    <xf numFmtId="43" fontId="7" fillId="0" borderId="15" xfId="42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indent="1"/>
    </xf>
    <xf numFmtId="43" fontId="6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43" fontId="6" fillId="0" borderId="12" xfId="42" applyFont="1" applyBorder="1" applyAlignment="1">
      <alignment/>
    </xf>
    <xf numFmtId="43" fontId="7" fillId="0" borderId="11" xfId="0" applyNumberFormat="1" applyFont="1" applyBorder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11" xfId="0" applyFont="1" applyBorder="1" applyAlignment="1">
      <alignment/>
    </xf>
    <xf numFmtId="43" fontId="2" fillId="0" borderId="0" xfId="42" applyNumberFormat="1" applyFont="1" applyFill="1" applyBorder="1" applyAlignment="1">
      <alignment horizontal="center" vertical="center"/>
    </xf>
    <xf numFmtId="43" fontId="2" fillId="0" borderId="0" xfId="4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3" fontId="6" fillId="0" borderId="0" xfId="42" applyNumberFormat="1" applyFont="1" applyFill="1" applyBorder="1" applyAlignment="1">
      <alignment horizontal="center" vertical="center"/>
    </xf>
    <xf numFmtId="43" fontId="6" fillId="0" borderId="0" xfId="42" applyFont="1" applyFill="1" applyBorder="1" applyAlignment="1">
      <alignment horizontal="center" vertical="center"/>
    </xf>
    <xf numFmtId="43" fontId="4" fillId="0" borderId="0" xfId="42" applyFont="1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13" xfId="0" applyFont="1" applyBorder="1" applyAlignment="1" quotePrefix="1">
      <alignment/>
    </xf>
    <xf numFmtId="43" fontId="7" fillId="0" borderId="0" xfId="42" applyFont="1" applyBorder="1" applyAlignment="1">
      <alignment/>
    </xf>
    <xf numFmtId="43" fontId="7" fillId="0" borderId="0" xfId="42" applyFont="1" applyBorder="1" applyAlignment="1">
      <alignment horizontal="center"/>
    </xf>
    <xf numFmtId="43" fontId="7" fillId="0" borderId="25" xfId="42" applyFont="1" applyBorder="1" applyAlignment="1">
      <alignment/>
    </xf>
    <xf numFmtId="43" fontId="6" fillId="0" borderId="13" xfId="42" applyFont="1" applyBorder="1" applyAlignment="1">
      <alignment horizontal="center"/>
    </xf>
    <xf numFmtId="0" fontId="6" fillId="0" borderId="22" xfId="0" applyFont="1" applyBorder="1" applyAlignment="1" quotePrefix="1">
      <alignment/>
    </xf>
    <xf numFmtId="43" fontId="7" fillId="0" borderId="21" xfId="42" applyFont="1" applyBorder="1" applyAlignment="1">
      <alignment/>
    </xf>
    <xf numFmtId="43" fontId="7" fillId="0" borderId="21" xfId="42" applyFont="1" applyBorder="1" applyAlignment="1">
      <alignment horizontal="center"/>
    </xf>
    <xf numFmtId="43" fontId="7" fillId="0" borderId="26" xfId="42" applyFont="1" applyBorder="1" applyAlignment="1">
      <alignment/>
    </xf>
    <xf numFmtId="43" fontId="7" fillId="0" borderId="22" xfId="42" applyFont="1" applyBorder="1" applyAlignment="1">
      <alignment horizontal="center"/>
    </xf>
    <xf numFmtId="43" fontId="6" fillId="0" borderId="28" xfId="42" applyFont="1" applyBorder="1" applyAlignment="1">
      <alignment/>
    </xf>
    <xf numFmtId="0" fontId="6" fillId="0" borderId="20" xfId="0" applyFont="1" applyBorder="1" applyAlignment="1" quotePrefix="1">
      <alignment/>
    </xf>
    <xf numFmtId="43" fontId="6" fillId="0" borderId="16" xfId="0" applyNumberFormat="1" applyFont="1" applyBorder="1" applyAlignment="1">
      <alignment horizontal="center"/>
    </xf>
    <xf numFmtId="43" fontId="7" fillId="0" borderId="27" xfId="0" applyNumberFormat="1" applyFont="1" applyBorder="1" applyAlignment="1">
      <alignment/>
    </xf>
    <xf numFmtId="43" fontId="7" fillId="0" borderId="18" xfId="42" applyFont="1" applyBorder="1" applyAlignment="1">
      <alignment/>
    </xf>
    <xf numFmtId="43" fontId="6" fillId="0" borderId="17" xfId="42" applyFont="1" applyBorder="1" applyAlignment="1">
      <alignment horizontal="center"/>
    </xf>
    <xf numFmtId="43" fontId="7" fillId="0" borderId="16" xfId="42" applyFont="1" applyBorder="1" applyAlignment="1">
      <alignment horizontal="center"/>
    </xf>
    <xf numFmtId="43" fontId="6" fillId="0" borderId="23" xfId="42" applyFont="1" applyBorder="1" applyAlignment="1">
      <alignment/>
    </xf>
    <xf numFmtId="0" fontId="6" fillId="0" borderId="27" xfId="0" applyFont="1" applyBorder="1" applyAlignment="1" quotePrefix="1">
      <alignment/>
    </xf>
    <xf numFmtId="43" fontId="6" fillId="0" borderId="29" xfId="42" applyFont="1" applyBorder="1" applyAlignment="1">
      <alignment/>
    </xf>
    <xf numFmtId="43" fontId="6" fillId="0" borderId="30" xfId="42" applyFont="1" applyBorder="1" applyAlignment="1">
      <alignment/>
    </xf>
    <xf numFmtId="43" fontId="6" fillId="0" borderId="27" xfId="42" applyFont="1" applyBorder="1" applyAlignment="1">
      <alignment/>
    </xf>
    <xf numFmtId="43" fontId="7" fillId="0" borderId="11" xfId="42" applyFont="1" applyBorder="1" applyAlignment="1">
      <alignment/>
    </xf>
    <xf numFmtId="43" fontId="6" fillId="0" borderId="31" xfId="0" applyNumberFormat="1" applyFont="1" applyBorder="1" applyAlignment="1">
      <alignment/>
    </xf>
    <xf numFmtId="43" fontId="6" fillId="0" borderId="31" xfId="42" applyFont="1" applyBorder="1" applyAlignment="1">
      <alignment/>
    </xf>
    <xf numFmtId="43" fontId="6" fillId="0" borderId="12" xfId="0" applyNumberFormat="1" applyFont="1" applyBorder="1" applyAlignment="1">
      <alignment/>
    </xf>
    <xf numFmtId="43" fontId="6" fillId="0" borderId="29" xfId="0" applyNumberFormat="1" applyFont="1" applyBorder="1" applyAlignment="1">
      <alignment/>
    </xf>
    <xf numFmtId="43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 horizontal="left"/>
    </xf>
    <xf numFmtId="43" fontId="6" fillId="0" borderId="30" xfId="0" applyNumberFormat="1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2" xfId="0" applyFont="1" applyBorder="1" applyAlignment="1" quotePrefix="1">
      <alignment wrapText="1"/>
    </xf>
    <xf numFmtId="43" fontId="6" fillId="0" borderId="22" xfId="42" applyFont="1" applyBorder="1" applyAlignment="1">
      <alignment horizontal="center" vertical="center"/>
    </xf>
    <xf numFmtId="43" fontId="6" fillId="0" borderId="26" xfId="42" applyFont="1" applyBorder="1" applyAlignment="1">
      <alignment vertical="center"/>
    </xf>
    <xf numFmtId="43" fontId="6" fillId="0" borderId="26" xfId="42" applyFont="1" applyBorder="1" applyAlignment="1">
      <alignment horizontal="center" vertical="center"/>
    </xf>
    <xf numFmtId="43" fontId="6" fillId="0" borderId="22" xfId="42" applyFont="1" applyBorder="1" applyAlignment="1">
      <alignment vertical="center"/>
    </xf>
    <xf numFmtId="43" fontId="6" fillId="0" borderId="19" xfId="42" applyFont="1" applyBorder="1" applyAlignment="1">
      <alignment/>
    </xf>
    <xf numFmtId="0" fontId="6" fillId="0" borderId="17" xfId="0" applyFont="1" applyBorder="1" applyAlignment="1" quotePrefix="1">
      <alignment/>
    </xf>
    <xf numFmtId="0" fontId="6" fillId="0" borderId="32" xfId="0" applyFont="1" applyBorder="1" applyAlignment="1" quotePrefix="1">
      <alignment/>
    </xf>
    <xf numFmtId="43" fontId="6" fillId="0" borderId="33" xfId="42" applyFont="1" applyBorder="1" applyAlignment="1">
      <alignment horizontal="center"/>
    </xf>
    <xf numFmtId="43" fontId="6" fillId="0" borderId="33" xfId="42" applyFont="1" applyBorder="1" applyAlignment="1">
      <alignment/>
    </xf>
    <xf numFmtId="43" fontId="6" fillId="0" borderId="32" xfId="42" applyFont="1" applyBorder="1" applyAlignment="1">
      <alignment/>
    </xf>
    <xf numFmtId="43" fontId="6" fillId="0" borderId="32" xfId="0" applyNumberFormat="1" applyFont="1" applyBorder="1" applyAlignment="1">
      <alignment/>
    </xf>
    <xf numFmtId="43" fontId="6" fillId="0" borderId="32" xfId="42" applyFont="1" applyBorder="1" applyAlignment="1">
      <alignment horizontal="center"/>
    </xf>
    <xf numFmtId="43" fontId="6" fillId="0" borderId="34" xfId="0" applyNumberFormat="1" applyFont="1" applyBorder="1" applyAlignment="1">
      <alignment/>
    </xf>
    <xf numFmtId="43" fontId="6" fillId="0" borderId="32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43" fontId="6" fillId="0" borderId="14" xfId="0" applyNumberFormat="1" applyFont="1" applyBorder="1" applyAlignment="1">
      <alignment/>
    </xf>
    <xf numFmtId="43" fontId="6" fillId="0" borderId="11" xfId="0" applyNumberFormat="1" applyFont="1" applyBorder="1" applyAlignment="1">
      <alignment/>
    </xf>
    <xf numFmtId="43" fontId="6" fillId="0" borderId="14" xfId="42" applyFont="1" applyBorder="1" applyAlignment="1">
      <alignment/>
    </xf>
    <xf numFmtId="43" fontId="6" fillId="0" borderId="15" xfId="42" applyFont="1" applyBorder="1" applyAlignment="1">
      <alignment/>
    </xf>
    <xf numFmtId="43" fontId="6" fillId="0" borderId="15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43" fontId="6" fillId="0" borderId="11" xfId="42" applyFont="1" applyBorder="1" applyAlignment="1">
      <alignment/>
    </xf>
    <xf numFmtId="0" fontId="6" fillId="0" borderId="12" xfId="0" applyFont="1" applyBorder="1" applyAlignment="1" quotePrefix="1">
      <alignment/>
    </xf>
    <xf numFmtId="0" fontId="7" fillId="0" borderId="11" xfId="0" applyFont="1" applyBorder="1" applyAlignment="1" quotePrefix="1">
      <alignment/>
    </xf>
    <xf numFmtId="43" fontId="7" fillId="0" borderId="14" xfId="42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32" xfId="0" applyFont="1" applyBorder="1" applyAlignment="1" quotePrefix="1">
      <alignment/>
    </xf>
    <xf numFmtId="43" fontId="7" fillId="0" borderId="33" xfId="42" applyFont="1" applyBorder="1" applyAlignment="1">
      <alignment horizontal="center"/>
    </xf>
    <xf numFmtId="43" fontId="7" fillId="0" borderId="12" xfId="0" applyNumberFormat="1" applyFont="1" applyBorder="1" applyAlignment="1">
      <alignment/>
    </xf>
    <xf numFmtId="43" fontId="6" fillId="0" borderId="35" xfId="42" applyFont="1" applyBorder="1" applyAlignment="1">
      <alignment/>
    </xf>
    <xf numFmtId="0" fontId="6" fillId="0" borderId="22" xfId="0" applyFont="1" applyBorder="1" applyAlignment="1">
      <alignment horizontal="left"/>
    </xf>
    <xf numFmtId="43" fontId="6" fillId="0" borderId="26" xfId="0" applyNumberFormat="1" applyFont="1" applyBorder="1" applyAlignment="1">
      <alignment/>
    </xf>
    <xf numFmtId="0" fontId="6" fillId="0" borderId="22" xfId="0" applyFont="1" applyBorder="1" applyAlignment="1">
      <alignment horizontal="center"/>
    </xf>
    <xf numFmtId="43" fontId="6" fillId="0" borderId="24" xfId="0" applyNumberFormat="1" applyFont="1" applyBorder="1" applyAlignment="1">
      <alignment/>
    </xf>
    <xf numFmtId="0" fontId="6" fillId="0" borderId="20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 quotePrefix="1">
      <alignment/>
    </xf>
    <xf numFmtId="0" fontId="6" fillId="0" borderId="14" xfId="0" applyFont="1" applyBorder="1" applyAlignment="1">
      <alignment horizontal="center"/>
    </xf>
    <xf numFmtId="43" fontId="6" fillId="0" borderId="36" xfId="42" applyFont="1" applyBorder="1" applyAlignment="1">
      <alignment/>
    </xf>
    <xf numFmtId="43" fontId="6" fillId="0" borderId="36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43" fontId="7" fillId="0" borderId="27" xfId="42" applyFont="1" applyBorder="1" applyAlignment="1">
      <alignment/>
    </xf>
    <xf numFmtId="0" fontId="7" fillId="7" borderId="11" xfId="0" applyFont="1" applyFill="1" applyBorder="1" applyAlignment="1" quotePrefix="1">
      <alignment/>
    </xf>
    <xf numFmtId="0" fontId="5" fillId="7" borderId="11" xfId="0" applyFont="1" applyFill="1" applyBorder="1" applyAlignment="1">
      <alignment/>
    </xf>
    <xf numFmtId="0" fontId="6" fillId="0" borderId="12" xfId="0" applyFont="1" applyBorder="1" applyAlignment="1" quotePrefix="1">
      <alignment wrapText="1"/>
    </xf>
    <xf numFmtId="43" fontId="6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6" fillId="0" borderId="13" xfId="42" applyFont="1" applyBorder="1" applyAlignment="1">
      <alignment/>
    </xf>
    <xf numFmtId="43" fontId="6" fillId="0" borderId="13" xfId="0" applyNumberFormat="1" applyFont="1" applyBorder="1" applyAlignment="1">
      <alignment/>
    </xf>
    <xf numFmtId="43" fontId="6" fillId="0" borderId="13" xfId="0" applyNumberFormat="1" applyFont="1" applyBorder="1" applyAlignment="1">
      <alignment horizontal="center"/>
    </xf>
    <xf numFmtId="43" fontId="7" fillId="0" borderId="37" xfId="42" applyFont="1" applyBorder="1" applyAlignment="1">
      <alignment horizontal="center"/>
    </xf>
    <xf numFmtId="43" fontId="3" fillId="0" borderId="0" xfId="42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161925</xdr:colOff>
      <xdr:row>138</xdr:row>
      <xdr:rowOff>66675</xdr:rowOff>
    </xdr:from>
    <xdr:to>
      <xdr:col>20</xdr:col>
      <xdr:colOff>390525</xdr:colOff>
      <xdr:row>144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01875" y="19688175"/>
          <a:ext cx="1447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438150</xdr:colOff>
      <xdr:row>67</xdr:row>
      <xdr:rowOff>142875</xdr:rowOff>
    </xdr:from>
    <xdr:to>
      <xdr:col>13</xdr:col>
      <xdr:colOff>161925</xdr:colOff>
      <xdr:row>72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10775" y="11287125"/>
          <a:ext cx="1104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67</xdr:row>
      <xdr:rowOff>57150</xdr:rowOff>
    </xdr:from>
    <xdr:to>
      <xdr:col>1</xdr:col>
      <xdr:colOff>1790700</xdr:colOff>
      <xdr:row>73</xdr:row>
      <xdr:rowOff>38100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11201400"/>
          <a:ext cx="12096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8"/>
  <sheetViews>
    <sheetView tabSelected="1" zoomScale="142" zoomScaleNormal="142" workbookViewId="0" topLeftCell="E62">
      <selection activeCell="K74" sqref="K74"/>
    </sheetView>
  </sheetViews>
  <sheetFormatPr defaultColWidth="9.140625" defaultRowHeight="12.75"/>
  <cols>
    <col min="1" max="1" width="16.421875" style="0" customWidth="1"/>
    <col min="2" max="2" width="29.8515625" style="0" customWidth="1"/>
    <col min="3" max="3" width="11.28125" style="0" customWidth="1"/>
    <col min="4" max="4" width="10.421875" style="0" customWidth="1"/>
    <col min="5" max="5" width="9.8515625" style="0" customWidth="1"/>
    <col min="6" max="8" width="11.28125" style="0" customWidth="1"/>
    <col min="9" max="9" width="9.28125" style="0" customWidth="1"/>
    <col min="10" max="12" width="11.28125" style="0" customWidth="1"/>
    <col min="13" max="13" width="9.421875" style="0" customWidth="1"/>
    <col min="14" max="14" width="10.8515625" style="0" customWidth="1"/>
    <col min="15" max="15" width="17.57421875" style="0" customWidth="1"/>
    <col min="16" max="16" width="11.57421875" style="0" bestFit="1" customWidth="1"/>
  </cols>
  <sheetData>
    <row r="1" spans="2:15" ht="12.75">
      <c r="B1" s="167" t="s">
        <v>29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9"/>
    </row>
    <row r="2" spans="2:15" ht="12.75">
      <c r="B2" s="167" t="s">
        <v>4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9"/>
    </row>
    <row r="3" spans="2:15" ht="12.75">
      <c r="B3" s="168" t="s">
        <v>58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2"/>
    </row>
    <row r="4" spans="2:15" ht="9.75" customHeight="1">
      <c r="B4" s="11"/>
      <c r="C4" s="11"/>
      <c r="D4" s="11"/>
      <c r="E4" s="11"/>
      <c r="F4" s="11"/>
      <c r="G4" s="11"/>
      <c r="H4" s="11"/>
      <c r="I4" s="11"/>
      <c r="J4" s="11"/>
      <c r="K4" s="53"/>
      <c r="L4" s="53"/>
      <c r="M4" s="11"/>
      <c r="N4" s="11"/>
      <c r="O4" s="11"/>
    </row>
    <row r="5" spans="2:15" ht="12.75">
      <c r="B5" s="11" t="s">
        <v>5</v>
      </c>
      <c r="C5" s="11"/>
      <c r="D5" s="11"/>
      <c r="E5" s="11"/>
      <c r="F5" s="21"/>
      <c r="G5" s="11"/>
      <c r="H5" s="11"/>
      <c r="I5" s="11"/>
      <c r="J5" s="159"/>
      <c r="K5" s="47"/>
      <c r="L5" s="11"/>
      <c r="M5" s="11"/>
      <c r="N5" s="11"/>
      <c r="O5" s="11"/>
    </row>
    <row r="6" spans="2:15" ht="12.75">
      <c r="B6" s="13"/>
      <c r="C6" s="169" t="s">
        <v>7</v>
      </c>
      <c r="D6" s="170"/>
      <c r="E6" s="170"/>
      <c r="F6" s="171"/>
      <c r="G6" s="169" t="s">
        <v>8</v>
      </c>
      <c r="H6" s="170"/>
      <c r="I6" s="170"/>
      <c r="J6" s="171"/>
      <c r="K6" s="169" t="s">
        <v>9</v>
      </c>
      <c r="L6" s="170"/>
      <c r="M6" s="170"/>
      <c r="N6" s="171"/>
      <c r="O6" s="18"/>
    </row>
    <row r="7" spans="2:15" ht="12.75">
      <c r="B7" s="14" t="s">
        <v>6</v>
      </c>
      <c r="C7" s="15">
        <v>100</v>
      </c>
      <c r="D7" s="15">
        <v>200</v>
      </c>
      <c r="E7" s="15">
        <v>300</v>
      </c>
      <c r="F7" s="15" t="s">
        <v>10</v>
      </c>
      <c r="G7" s="15">
        <v>100</v>
      </c>
      <c r="H7" s="15">
        <v>200</v>
      </c>
      <c r="I7" s="15">
        <v>300</v>
      </c>
      <c r="J7" s="15" t="s">
        <v>10</v>
      </c>
      <c r="K7" s="15">
        <v>100</v>
      </c>
      <c r="L7" s="15">
        <v>200</v>
      </c>
      <c r="M7" s="15">
        <v>300</v>
      </c>
      <c r="N7" s="15" t="s">
        <v>10</v>
      </c>
      <c r="O7" s="18"/>
    </row>
    <row r="8" spans="2:15" ht="12.75">
      <c r="B8" s="157" t="s">
        <v>11</v>
      </c>
      <c r="C8" s="23">
        <f aca="true" t="shared" si="0" ref="C8:N8">C10+C14+C17+C38</f>
        <v>195071408.94</v>
      </c>
      <c r="D8" s="23">
        <f t="shared" si="0"/>
        <v>67248734</v>
      </c>
      <c r="E8" s="23">
        <f t="shared" si="0"/>
        <v>1304000</v>
      </c>
      <c r="F8" s="23">
        <f t="shared" si="0"/>
        <v>263624142.94</v>
      </c>
      <c r="G8" s="23">
        <f t="shared" si="0"/>
        <v>145203404.32999998</v>
      </c>
      <c r="H8" s="23">
        <f t="shared" si="0"/>
        <v>37033771.06</v>
      </c>
      <c r="I8" s="23">
        <f t="shared" si="0"/>
        <v>1303425</v>
      </c>
      <c r="J8" s="23">
        <f t="shared" si="0"/>
        <v>183540600.39</v>
      </c>
      <c r="K8" s="23">
        <f t="shared" si="0"/>
        <v>49865778.81000001</v>
      </c>
      <c r="L8" s="23">
        <f t="shared" si="0"/>
        <v>30217188.74</v>
      </c>
      <c r="M8" s="23">
        <f t="shared" si="0"/>
        <v>575</v>
      </c>
      <c r="N8" s="23">
        <f t="shared" si="0"/>
        <v>80083542.55000001</v>
      </c>
      <c r="O8" s="17"/>
    </row>
    <row r="9" spans="2:15" ht="12.75">
      <c r="B9" s="16"/>
      <c r="C9" s="31"/>
      <c r="D9" s="29"/>
      <c r="E9" s="30"/>
      <c r="F9" s="29"/>
      <c r="G9" s="30"/>
      <c r="H9" s="38"/>
      <c r="I9" s="38"/>
      <c r="J9" s="28"/>
      <c r="K9" s="38"/>
      <c r="L9" s="30"/>
      <c r="M9" s="38"/>
      <c r="N9" s="43"/>
      <c r="O9" s="78"/>
    </row>
    <row r="10" spans="2:15" ht="12.75">
      <c r="B10" s="71" t="s">
        <v>26</v>
      </c>
      <c r="C10" s="24">
        <f>C11</f>
        <v>175325000</v>
      </c>
      <c r="D10" s="93">
        <f>D11+D12</f>
        <v>27416000</v>
      </c>
      <c r="E10" s="24">
        <f>E11</f>
        <v>1304000</v>
      </c>
      <c r="F10" s="93">
        <f>F11+F12</f>
        <v>204045000</v>
      </c>
      <c r="G10" s="93">
        <f>G11+G12</f>
        <v>129414774.32</v>
      </c>
      <c r="H10" s="93">
        <f>H11+H12</f>
        <v>16048394.91</v>
      </c>
      <c r="I10" s="23">
        <f>I11</f>
        <v>1303425</v>
      </c>
      <c r="J10" s="93">
        <f>J11+J12</f>
        <v>146766594.23</v>
      </c>
      <c r="K10" s="93">
        <f>K11+K12</f>
        <v>45910225.68000001</v>
      </c>
      <c r="L10" s="93">
        <f>L11+L12</f>
        <v>11367605.09</v>
      </c>
      <c r="M10" s="93">
        <f>M11+M12</f>
        <v>575</v>
      </c>
      <c r="N10" s="93">
        <f>N11+N12</f>
        <v>57278405.77000001</v>
      </c>
      <c r="O10" s="17"/>
    </row>
    <row r="11" spans="2:15" ht="12.75">
      <c r="B11" s="79" t="s">
        <v>27</v>
      </c>
      <c r="C11" s="28">
        <v>175325000</v>
      </c>
      <c r="D11" s="29">
        <v>26869000</v>
      </c>
      <c r="E11" s="92">
        <v>1304000</v>
      </c>
      <c r="F11" s="31">
        <f>E11+D11+C11</f>
        <v>203498000</v>
      </c>
      <c r="G11" s="29">
        <v>129414774.32</v>
      </c>
      <c r="H11" s="31">
        <v>15797834.65</v>
      </c>
      <c r="I11" s="29">
        <v>1303425</v>
      </c>
      <c r="J11" s="28">
        <f>SUM(G11:I11)</f>
        <v>146516033.97</v>
      </c>
      <c r="K11" s="29">
        <f>C11-G11</f>
        <v>45910225.68000001</v>
      </c>
      <c r="L11" s="28">
        <f>D11-H11</f>
        <v>11071165.35</v>
      </c>
      <c r="M11" s="29">
        <f>E11-I11</f>
        <v>575</v>
      </c>
      <c r="N11" s="29">
        <f>SUM(K11:M11)</f>
        <v>56981966.03000001</v>
      </c>
      <c r="O11" s="17"/>
    </row>
    <row r="12" spans="2:15" ht="12.75">
      <c r="B12" s="108" t="s">
        <v>20</v>
      </c>
      <c r="C12" s="106">
        <v>0</v>
      </c>
      <c r="D12" s="107">
        <v>547000</v>
      </c>
      <c r="E12" s="99">
        <v>0</v>
      </c>
      <c r="F12" s="100">
        <f>+D12</f>
        <v>547000</v>
      </c>
      <c r="G12" s="107">
        <v>0</v>
      </c>
      <c r="H12" s="109">
        <v>250560.26</v>
      </c>
      <c r="I12" s="110"/>
      <c r="J12" s="106">
        <f>H12</f>
        <v>250560.26</v>
      </c>
      <c r="K12" s="107"/>
      <c r="L12" s="106">
        <f>F12-H12</f>
        <v>296439.74</v>
      </c>
      <c r="M12" s="101"/>
      <c r="N12" s="101">
        <f>L12</f>
        <v>296439.74</v>
      </c>
      <c r="O12" s="17"/>
    </row>
    <row r="13" spans="2:15" ht="12.75">
      <c r="B13" s="126"/>
      <c r="C13" s="127"/>
      <c r="D13" s="128"/>
      <c r="E13" s="129"/>
      <c r="F13" s="130"/>
      <c r="G13" s="128"/>
      <c r="H13" s="131"/>
      <c r="I13" s="132"/>
      <c r="J13" s="127"/>
      <c r="K13" s="128"/>
      <c r="L13" s="127"/>
      <c r="M13" s="133"/>
      <c r="N13" s="133"/>
      <c r="O13" s="17"/>
    </row>
    <row r="14" spans="2:15" ht="12.75">
      <c r="B14" s="62" t="s">
        <v>19</v>
      </c>
      <c r="C14" s="24">
        <f>C15</f>
        <v>15885000</v>
      </c>
      <c r="D14" s="140">
        <f aca="true" t="shared" si="1" ref="D14:N14">D15</f>
        <v>0</v>
      </c>
      <c r="E14" s="140">
        <f t="shared" si="1"/>
        <v>0</v>
      </c>
      <c r="F14" s="140">
        <f t="shared" si="1"/>
        <v>15885000</v>
      </c>
      <c r="G14" s="140">
        <f t="shared" si="1"/>
        <v>11929446.87</v>
      </c>
      <c r="H14" s="140"/>
      <c r="I14" s="140">
        <f t="shared" si="1"/>
        <v>0</v>
      </c>
      <c r="J14" s="140">
        <f t="shared" si="1"/>
        <v>11929446.87</v>
      </c>
      <c r="K14" s="140">
        <f t="shared" si="1"/>
        <v>3955553.130000001</v>
      </c>
      <c r="L14" s="140">
        <f t="shared" si="1"/>
        <v>0</v>
      </c>
      <c r="M14" s="140">
        <f t="shared" si="1"/>
        <v>0</v>
      </c>
      <c r="N14" s="140">
        <f t="shared" si="1"/>
        <v>3955553.130000001</v>
      </c>
      <c r="O14" s="17"/>
    </row>
    <row r="15" spans="2:15" ht="12.75">
      <c r="B15" s="126" t="s">
        <v>38</v>
      </c>
      <c r="C15" s="127">
        <v>15885000</v>
      </c>
      <c r="D15" s="128"/>
      <c r="E15" s="129"/>
      <c r="F15" s="130">
        <f>E15+D15+C15</f>
        <v>15885000</v>
      </c>
      <c r="G15" s="128">
        <v>11929446.87</v>
      </c>
      <c r="H15" s="131"/>
      <c r="I15" s="132"/>
      <c r="J15" s="127">
        <f>I15+H15+G15</f>
        <v>11929446.87</v>
      </c>
      <c r="K15" s="128">
        <f>F15-G15</f>
        <v>3955553.130000001</v>
      </c>
      <c r="L15" s="127"/>
      <c r="M15" s="133"/>
      <c r="N15" s="133">
        <f>M15+L15+K15</f>
        <v>3955553.130000001</v>
      </c>
      <c r="O15" s="17"/>
    </row>
    <row r="16" spans="2:15" ht="12.75">
      <c r="B16" s="126"/>
      <c r="C16" s="127"/>
      <c r="D16" s="128"/>
      <c r="E16" s="129"/>
      <c r="F16" s="130"/>
      <c r="G16" s="128"/>
      <c r="H16" s="131"/>
      <c r="I16" s="132"/>
      <c r="J16" s="127"/>
      <c r="K16" s="128"/>
      <c r="L16" s="127"/>
      <c r="M16" s="133"/>
      <c r="N16" s="133"/>
      <c r="O16" s="17"/>
    </row>
    <row r="17" spans="2:16" ht="12.75">
      <c r="B17" s="72" t="s">
        <v>16</v>
      </c>
      <c r="C17" s="24">
        <f>C19</f>
        <v>1918648.32</v>
      </c>
      <c r="D17" s="23">
        <f>SUM(D18:D37)</f>
        <v>39832734</v>
      </c>
      <c r="E17" s="23">
        <f>SUM(E18:E37)</f>
        <v>0</v>
      </c>
      <c r="F17" s="23">
        <f>SUM(F18:F37)</f>
        <v>41751382.32</v>
      </c>
      <c r="G17" s="23">
        <f>G19</f>
        <v>1918648.32</v>
      </c>
      <c r="H17" s="23">
        <f>SUM(H18:H37)</f>
        <v>20985376.15</v>
      </c>
      <c r="I17" s="137"/>
      <c r="J17" s="23">
        <f>SUM(J18:J37)</f>
        <v>22904024.47</v>
      </c>
      <c r="K17" s="23"/>
      <c r="L17" s="23">
        <f>SUM(L18:L37)</f>
        <v>18847357.849999998</v>
      </c>
      <c r="M17" s="102"/>
      <c r="N17" s="23">
        <f>SUM(N18:N37)</f>
        <v>18847357.849999998</v>
      </c>
      <c r="O17" s="17"/>
      <c r="P17" s="160"/>
    </row>
    <row r="18" spans="2:15" ht="12.75">
      <c r="B18" s="134" t="s">
        <v>17</v>
      </c>
      <c r="C18" s="127"/>
      <c r="D18" s="128">
        <v>919000</v>
      </c>
      <c r="E18" s="129"/>
      <c r="F18" s="130">
        <f>D18</f>
        <v>919000</v>
      </c>
      <c r="G18" s="128"/>
      <c r="H18" s="131">
        <v>194901.92</v>
      </c>
      <c r="I18" s="132"/>
      <c r="J18" s="127">
        <f aca="true" t="shared" si="2" ref="J18:J37">H18</f>
        <v>194901.92</v>
      </c>
      <c r="K18" s="128"/>
      <c r="L18" s="127">
        <f aca="true" t="shared" si="3" ref="L18:L39">F18-J18</f>
        <v>724098.08</v>
      </c>
      <c r="M18" s="133"/>
      <c r="N18" s="133">
        <f>L18</f>
        <v>724098.08</v>
      </c>
      <c r="O18" s="17"/>
    </row>
    <row r="19" spans="2:15" ht="12.75">
      <c r="B19" s="134" t="s">
        <v>50</v>
      </c>
      <c r="C19" s="127">
        <v>1918648.32</v>
      </c>
      <c r="D19" s="128"/>
      <c r="E19" s="129"/>
      <c r="F19" s="130">
        <f>+C19</f>
        <v>1918648.32</v>
      </c>
      <c r="G19" s="128">
        <v>1918648.32</v>
      </c>
      <c r="H19" s="131"/>
      <c r="I19" s="132"/>
      <c r="J19" s="127">
        <f>G19</f>
        <v>1918648.32</v>
      </c>
      <c r="K19" s="128">
        <f>F19-J19</f>
        <v>0</v>
      </c>
      <c r="L19" s="127"/>
      <c r="M19" s="133"/>
      <c r="N19" s="133">
        <f>M19+L19+K19</f>
        <v>0</v>
      </c>
      <c r="O19" s="17"/>
    </row>
    <row r="20" spans="2:15" ht="12.75">
      <c r="B20" s="134" t="s">
        <v>51</v>
      </c>
      <c r="C20" s="127"/>
      <c r="D20" s="128">
        <v>483333</v>
      </c>
      <c r="E20" s="129"/>
      <c r="F20" s="130">
        <f>D20</f>
        <v>483333</v>
      </c>
      <c r="G20" s="128"/>
      <c r="H20" s="131">
        <v>369221.74</v>
      </c>
      <c r="I20" s="132"/>
      <c r="J20" s="127">
        <f>H20</f>
        <v>369221.74</v>
      </c>
      <c r="K20" s="128"/>
      <c r="L20" s="127">
        <f>F20-J20</f>
        <v>114111.26000000001</v>
      </c>
      <c r="M20" s="133"/>
      <c r="N20" s="133">
        <f>L20</f>
        <v>114111.26000000001</v>
      </c>
      <c r="O20" s="17"/>
    </row>
    <row r="21" spans="2:15" ht="12.75">
      <c r="B21" s="134" t="s">
        <v>45</v>
      </c>
      <c r="C21" s="127"/>
      <c r="D21" s="128">
        <v>4460911</v>
      </c>
      <c r="E21" s="129"/>
      <c r="F21" s="130">
        <f>D21</f>
        <v>4460911</v>
      </c>
      <c r="G21" s="128"/>
      <c r="H21" s="131">
        <v>2489495.35</v>
      </c>
      <c r="I21" s="132"/>
      <c r="J21" s="127">
        <f>H21</f>
        <v>2489495.35</v>
      </c>
      <c r="K21" s="128"/>
      <c r="L21" s="127">
        <f>F21-J21</f>
        <v>1971415.65</v>
      </c>
      <c r="M21" s="133"/>
      <c r="N21" s="133">
        <f>L21</f>
        <v>1971415.65</v>
      </c>
      <c r="O21" s="17"/>
    </row>
    <row r="22" spans="2:15" ht="12.75">
      <c r="B22" s="134" t="s">
        <v>46</v>
      </c>
      <c r="C22" s="127"/>
      <c r="D22" s="128">
        <v>759592</v>
      </c>
      <c r="E22" s="129"/>
      <c r="F22" s="130">
        <f>D22</f>
        <v>759592</v>
      </c>
      <c r="G22" s="128"/>
      <c r="H22" s="131">
        <v>241457.46</v>
      </c>
      <c r="I22" s="132"/>
      <c r="J22" s="127">
        <f>H22</f>
        <v>241457.46</v>
      </c>
      <c r="K22" s="128"/>
      <c r="L22" s="127">
        <f>F22-J22</f>
        <v>518134.54000000004</v>
      </c>
      <c r="M22" s="133"/>
      <c r="N22" s="133">
        <f>L22</f>
        <v>518134.54000000004</v>
      </c>
      <c r="O22" s="17"/>
    </row>
    <row r="23" spans="2:15" ht="12.75">
      <c r="B23" s="134" t="s">
        <v>47</v>
      </c>
      <c r="C23" s="127"/>
      <c r="D23" s="128">
        <v>450566</v>
      </c>
      <c r="E23" s="129"/>
      <c r="F23" s="130">
        <f>D23</f>
        <v>450566</v>
      </c>
      <c r="G23" s="128"/>
      <c r="H23" s="131">
        <v>165381.84</v>
      </c>
      <c r="I23" s="132"/>
      <c r="J23" s="127">
        <f>H23</f>
        <v>165381.84</v>
      </c>
      <c r="K23" s="128"/>
      <c r="L23" s="127">
        <f>F23-J23</f>
        <v>285184.16000000003</v>
      </c>
      <c r="M23" s="133"/>
      <c r="N23" s="133">
        <f>L23</f>
        <v>285184.16000000003</v>
      </c>
      <c r="O23" s="17"/>
    </row>
    <row r="24" spans="2:15" ht="12.75">
      <c r="B24" s="134" t="s">
        <v>42</v>
      </c>
      <c r="C24" s="127"/>
      <c r="D24" s="128">
        <v>11079200</v>
      </c>
      <c r="E24" s="129"/>
      <c r="F24" s="130">
        <f>+E24+D24</f>
        <v>11079200</v>
      </c>
      <c r="G24" s="128"/>
      <c r="H24" s="131">
        <v>7626800.15</v>
      </c>
      <c r="I24" s="132"/>
      <c r="J24" s="127">
        <f t="shared" si="2"/>
        <v>7626800.15</v>
      </c>
      <c r="K24" s="128"/>
      <c r="L24" s="127">
        <f t="shared" si="3"/>
        <v>3452399.8499999996</v>
      </c>
      <c r="M24" s="133"/>
      <c r="N24" s="133">
        <f>L24</f>
        <v>3452399.8499999996</v>
      </c>
      <c r="O24" s="17"/>
    </row>
    <row r="25" spans="2:15" ht="12.75">
      <c r="B25" s="134" t="s">
        <v>43</v>
      </c>
      <c r="C25" s="127"/>
      <c r="D25" s="128">
        <v>343140</v>
      </c>
      <c r="E25" s="129"/>
      <c r="F25" s="130">
        <f aca="true" t="shared" si="4" ref="F25:F37">D25</f>
        <v>343140</v>
      </c>
      <c r="G25" s="128"/>
      <c r="H25" s="131">
        <v>293015.4</v>
      </c>
      <c r="I25" s="132"/>
      <c r="J25" s="127">
        <f t="shared" si="2"/>
        <v>293015.4</v>
      </c>
      <c r="K25" s="128"/>
      <c r="L25" s="127">
        <f t="shared" si="3"/>
        <v>50124.59999999998</v>
      </c>
      <c r="M25" s="133"/>
      <c r="N25" s="133">
        <f>M25+L25</f>
        <v>50124.59999999998</v>
      </c>
      <c r="O25" s="17"/>
    </row>
    <row r="26" spans="2:15" ht="12.75">
      <c r="B26" s="134" t="s">
        <v>22</v>
      </c>
      <c r="C26" s="127"/>
      <c r="D26" s="128">
        <v>1811900</v>
      </c>
      <c r="E26" s="129"/>
      <c r="F26" s="130">
        <f t="shared" si="4"/>
        <v>1811900</v>
      </c>
      <c r="G26" s="128"/>
      <c r="H26" s="131">
        <v>1685302.75</v>
      </c>
      <c r="I26" s="132"/>
      <c r="J26" s="127">
        <f t="shared" si="2"/>
        <v>1685302.75</v>
      </c>
      <c r="K26" s="128"/>
      <c r="L26" s="127">
        <f t="shared" si="3"/>
        <v>126597.25</v>
      </c>
      <c r="M26" s="133"/>
      <c r="N26" s="133">
        <f aca="true" t="shared" si="5" ref="N26:N39">L26</f>
        <v>126597.25</v>
      </c>
      <c r="O26" s="17"/>
    </row>
    <row r="27" spans="2:15" ht="12.75">
      <c r="B27" s="134" t="s">
        <v>23</v>
      </c>
      <c r="C27" s="127"/>
      <c r="D27" s="128">
        <v>386100</v>
      </c>
      <c r="E27" s="129"/>
      <c r="F27" s="130">
        <f t="shared" si="4"/>
        <v>386100</v>
      </c>
      <c r="G27" s="128"/>
      <c r="H27" s="131">
        <v>382795</v>
      </c>
      <c r="I27" s="132"/>
      <c r="J27" s="127">
        <f t="shared" si="2"/>
        <v>382795</v>
      </c>
      <c r="K27" s="128"/>
      <c r="L27" s="127">
        <f t="shared" si="3"/>
        <v>3305</v>
      </c>
      <c r="M27" s="133"/>
      <c r="N27" s="133">
        <f t="shared" si="5"/>
        <v>3305</v>
      </c>
      <c r="O27" s="17"/>
    </row>
    <row r="28" spans="2:15" ht="12.75">
      <c r="B28" s="134" t="s">
        <v>52</v>
      </c>
      <c r="C28" s="127"/>
      <c r="D28" s="128">
        <v>382000</v>
      </c>
      <c r="E28" s="129"/>
      <c r="F28" s="130">
        <f t="shared" si="4"/>
        <v>382000</v>
      </c>
      <c r="G28" s="128"/>
      <c r="H28" s="131">
        <v>248130</v>
      </c>
      <c r="I28" s="132"/>
      <c r="J28" s="127">
        <f t="shared" si="2"/>
        <v>248130</v>
      </c>
      <c r="K28" s="128"/>
      <c r="L28" s="127">
        <f>F28-J28</f>
        <v>133870</v>
      </c>
      <c r="M28" s="133"/>
      <c r="N28" s="133">
        <f>L28</f>
        <v>133870</v>
      </c>
      <c r="O28" s="17"/>
    </row>
    <row r="29" spans="2:15" ht="18.75">
      <c r="B29" s="158" t="s">
        <v>53</v>
      </c>
      <c r="C29" s="127"/>
      <c r="D29" s="128">
        <v>1126694</v>
      </c>
      <c r="E29" s="129"/>
      <c r="F29" s="130">
        <f t="shared" si="4"/>
        <v>1126694</v>
      </c>
      <c r="G29" s="128"/>
      <c r="H29" s="131">
        <v>363223.29</v>
      </c>
      <c r="I29" s="132"/>
      <c r="J29" s="127">
        <f t="shared" si="2"/>
        <v>363223.29</v>
      </c>
      <c r="K29" s="128"/>
      <c r="L29" s="127">
        <f>F29-J29</f>
        <v>763470.71</v>
      </c>
      <c r="M29" s="133"/>
      <c r="N29" s="133">
        <f>L29</f>
        <v>763470.71</v>
      </c>
      <c r="O29" s="17"/>
    </row>
    <row r="30" spans="2:15" ht="12.75">
      <c r="B30" s="134" t="s">
        <v>59</v>
      </c>
      <c r="C30" s="127"/>
      <c r="D30" s="128">
        <v>50000</v>
      </c>
      <c r="E30" s="129"/>
      <c r="F30" s="130">
        <f t="shared" si="4"/>
        <v>50000</v>
      </c>
      <c r="G30" s="128"/>
      <c r="H30" s="131"/>
      <c r="I30" s="132"/>
      <c r="J30" s="127"/>
      <c r="K30" s="128"/>
      <c r="L30" s="127">
        <f>F30-J30</f>
        <v>50000</v>
      </c>
      <c r="M30" s="133"/>
      <c r="N30" s="133">
        <f>L30</f>
        <v>50000</v>
      </c>
      <c r="O30" s="17"/>
    </row>
    <row r="31" spans="2:15" ht="18.75">
      <c r="B31" s="158" t="s">
        <v>54</v>
      </c>
      <c r="C31" s="127"/>
      <c r="D31" s="128">
        <v>450000</v>
      </c>
      <c r="E31" s="129"/>
      <c r="F31" s="130">
        <f t="shared" si="4"/>
        <v>450000</v>
      </c>
      <c r="G31" s="128"/>
      <c r="H31" s="131">
        <v>280144.57</v>
      </c>
      <c r="I31" s="132"/>
      <c r="J31" s="127">
        <f t="shared" si="2"/>
        <v>280144.57</v>
      </c>
      <c r="K31" s="128"/>
      <c r="L31" s="127">
        <f>F31-J31</f>
        <v>169855.43</v>
      </c>
      <c r="M31" s="133"/>
      <c r="N31" s="133">
        <f>L31</f>
        <v>169855.43</v>
      </c>
      <c r="O31" s="17"/>
    </row>
    <row r="32" spans="2:15" ht="12.75">
      <c r="B32" s="158" t="s">
        <v>55</v>
      </c>
      <c r="C32" s="127"/>
      <c r="D32" s="128">
        <v>4482000</v>
      </c>
      <c r="E32" s="129"/>
      <c r="F32" s="130">
        <f t="shared" si="4"/>
        <v>4482000</v>
      </c>
      <c r="G32" s="128"/>
      <c r="H32" s="131">
        <v>4482000</v>
      </c>
      <c r="I32" s="132"/>
      <c r="J32" s="127">
        <f>H32</f>
        <v>4482000</v>
      </c>
      <c r="K32" s="128"/>
      <c r="L32" s="127">
        <f>F32-J32</f>
        <v>0</v>
      </c>
      <c r="M32" s="133"/>
      <c r="N32" s="133">
        <f>L32</f>
        <v>0</v>
      </c>
      <c r="O32" s="17"/>
    </row>
    <row r="33" spans="2:15" ht="12.75">
      <c r="B33" s="134" t="s">
        <v>48</v>
      </c>
      <c r="C33" s="127"/>
      <c r="D33" s="128">
        <v>5873309</v>
      </c>
      <c r="E33" s="129"/>
      <c r="F33" s="130">
        <f t="shared" si="4"/>
        <v>5873309</v>
      </c>
      <c r="G33" s="128"/>
      <c r="H33" s="131">
        <v>1089142.68</v>
      </c>
      <c r="I33" s="132"/>
      <c r="J33" s="127">
        <f t="shared" si="2"/>
        <v>1089142.68</v>
      </c>
      <c r="K33" s="128"/>
      <c r="L33" s="127">
        <f t="shared" si="3"/>
        <v>4784166.32</v>
      </c>
      <c r="M33" s="133"/>
      <c r="N33" s="133">
        <f t="shared" si="5"/>
        <v>4784166.32</v>
      </c>
      <c r="O33" s="17"/>
    </row>
    <row r="34" spans="2:15" ht="12.75">
      <c r="B34" s="134" t="s">
        <v>49</v>
      </c>
      <c r="C34" s="127"/>
      <c r="D34" s="128">
        <v>4469332</v>
      </c>
      <c r="E34" s="129"/>
      <c r="F34" s="130">
        <f t="shared" si="4"/>
        <v>4469332</v>
      </c>
      <c r="G34" s="128"/>
      <c r="H34" s="131">
        <v>898961.61</v>
      </c>
      <c r="I34" s="132"/>
      <c r="J34" s="127">
        <f t="shared" si="2"/>
        <v>898961.61</v>
      </c>
      <c r="K34" s="128"/>
      <c r="L34" s="127">
        <f t="shared" si="3"/>
        <v>3570370.39</v>
      </c>
      <c r="M34" s="133"/>
      <c r="N34" s="133">
        <f t="shared" si="5"/>
        <v>3570370.39</v>
      </c>
      <c r="O34" s="17"/>
    </row>
    <row r="35" spans="2:15" ht="12.75">
      <c r="B35" s="134" t="s">
        <v>61</v>
      </c>
      <c r="C35" s="127"/>
      <c r="D35" s="128">
        <v>2100457</v>
      </c>
      <c r="E35" s="129"/>
      <c r="F35" s="130">
        <f t="shared" si="4"/>
        <v>2100457</v>
      </c>
      <c r="G35" s="128"/>
      <c r="H35" s="131">
        <v>71511.19</v>
      </c>
      <c r="I35" s="132"/>
      <c r="J35" s="127">
        <f t="shared" si="2"/>
        <v>71511.19</v>
      </c>
      <c r="K35" s="128"/>
      <c r="L35" s="127">
        <f t="shared" si="3"/>
        <v>2028945.81</v>
      </c>
      <c r="M35" s="133"/>
      <c r="N35" s="133">
        <f t="shared" si="5"/>
        <v>2028945.81</v>
      </c>
      <c r="O35" s="17"/>
    </row>
    <row r="36" spans="2:15" ht="12.75">
      <c r="B36" s="98" t="s">
        <v>35</v>
      </c>
      <c r="C36" s="127"/>
      <c r="D36" s="128">
        <v>139200</v>
      </c>
      <c r="E36" s="129"/>
      <c r="F36" s="130">
        <f t="shared" si="4"/>
        <v>139200</v>
      </c>
      <c r="G36" s="128"/>
      <c r="H36" s="131">
        <v>60891.2</v>
      </c>
      <c r="I36" s="132"/>
      <c r="J36" s="127">
        <f t="shared" si="2"/>
        <v>60891.2</v>
      </c>
      <c r="K36" s="128"/>
      <c r="L36" s="127">
        <f t="shared" si="3"/>
        <v>78308.8</v>
      </c>
      <c r="M36" s="133"/>
      <c r="N36" s="133">
        <f t="shared" si="5"/>
        <v>78308.8</v>
      </c>
      <c r="O36" s="17"/>
    </row>
    <row r="37" spans="2:15" ht="12.75">
      <c r="B37" s="98" t="s">
        <v>24</v>
      </c>
      <c r="C37" s="127"/>
      <c r="D37" s="128">
        <v>66000</v>
      </c>
      <c r="E37" s="129"/>
      <c r="F37" s="130">
        <f t="shared" si="4"/>
        <v>66000</v>
      </c>
      <c r="G37" s="128"/>
      <c r="H37" s="131">
        <v>43000</v>
      </c>
      <c r="I37" s="132"/>
      <c r="J37" s="127">
        <f t="shared" si="2"/>
        <v>43000</v>
      </c>
      <c r="K37" s="128"/>
      <c r="L37" s="127">
        <f t="shared" si="3"/>
        <v>23000</v>
      </c>
      <c r="M37" s="133"/>
      <c r="N37" s="133">
        <f t="shared" si="5"/>
        <v>23000</v>
      </c>
      <c r="O37" s="17"/>
    </row>
    <row r="38" spans="2:15" ht="12.75">
      <c r="B38" s="135" t="s">
        <v>39</v>
      </c>
      <c r="C38" s="24">
        <f>C39</f>
        <v>1942760.62</v>
      </c>
      <c r="D38" s="23"/>
      <c r="E38" s="136"/>
      <c r="F38" s="24">
        <f aca="true" t="shared" si="6" ref="F38:N38">F39</f>
        <v>1942760.62</v>
      </c>
      <c r="G38" s="23">
        <f t="shared" si="6"/>
        <v>1940534.82</v>
      </c>
      <c r="H38" s="23">
        <f t="shared" si="6"/>
        <v>0</v>
      </c>
      <c r="I38" s="23">
        <f t="shared" si="6"/>
        <v>0</v>
      </c>
      <c r="J38" s="23">
        <f t="shared" si="6"/>
        <v>1940534.82</v>
      </c>
      <c r="K38" s="23">
        <f t="shared" si="6"/>
        <v>0</v>
      </c>
      <c r="L38" s="23">
        <f t="shared" si="6"/>
        <v>2225.8000000000466</v>
      </c>
      <c r="M38" s="23">
        <f t="shared" si="6"/>
        <v>0</v>
      </c>
      <c r="N38" s="23">
        <f t="shared" si="6"/>
        <v>2225.8000000000466</v>
      </c>
      <c r="O38" s="17"/>
    </row>
    <row r="39" spans="2:15" ht="12.75">
      <c r="B39" s="68" t="s">
        <v>40</v>
      </c>
      <c r="C39" s="103">
        <v>1942760.62</v>
      </c>
      <c r="D39" s="105"/>
      <c r="E39" s="104"/>
      <c r="F39" s="152">
        <f>C39</f>
        <v>1942760.62</v>
      </c>
      <c r="G39" s="105">
        <v>1940534.82</v>
      </c>
      <c r="H39" s="153"/>
      <c r="I39" s="154"/>
      <c r="J39" s="103">
        <f>G39</f>
        <v>1940534.82</v>
      </c>
      <c r="K39" s="105">
        <f>G39-J39</f>
        <v>0</v>
      </c>
      <c r="L39" s="127">
        <f t="shared" si="3"/>
        <v>2225.8000000000466</v>
      </c>
      <c r="M39" s="69"/>
      <c r="N39" s="133">
        <f t="shared" si="5"/>
        <v>2225.8000000000466</v>
      </c>
      <c r="O39" s="17"/>
    </row>
    <row r="40" spans="2:15" ht="12.75">
      <c r="B40" s="148"/>
      <c r="C40" s="26"/>
      <c r="D40" s="26"/>
      <c r="E40" s="40"/>
      <c r="F40" s="40"/>
      <c r="G40" s="26"/>
      <c r="H40" s="26"/>
      <c r="I40" s="149"/>
      <c r="J40" s="26"/>
      <c r="K40" s="26"/>
      <c r="L40" s="26"/>
      <c r="M40" s="40"/>
      <c r="N40" s="40"/>
      <c r="O40" s="17"/>
    </row>
    <row r="41" spans="2:15" ht="12.75">
      <c r="B41" s="150"/>
      <c r="C41" s="127"/>
      <c r="D41" s="127"/>
      <c r="E41" s="129"/>
      <c r="F41" s="129"/>
      <c r="G41" s="127"/>
      <c r="H41" s="127"/>
      <c r="I41" s="151"/>
      <c r="J41" s="127"/>
      <c r="K41" s="127"/>
      <c r="L41" s="127"/>
      <c r="M41" s="129"/>
      <c r="N41" s="129"/>
      <c r="O41" s="17"/>
    </row>
    <row r="42" spans="2:15" ht="12.75">
      <c r="B42" s="156" t="s">
        <v>44</v>
      </c>
      <c r="C42" s="24"/>
      <c r="D42" s="23">
        <f>D43+D47+D62</f>
        <v>16943795.009999998</v>
      </c>
      <c r="E42" s="23">
        <f aca="true" t="shared" si="7" ref="E42:N42">E43+E47+E62</f>
        <v>0</v>
      </c>
      <c r="F42" s="23">
        <f t="shared" si="7"/>
        <v>16943795.009999998</v>
      </c>
      <c r="G42" s="23">
        <f t="shared" si="7"/>
        <v>0</v>
      </c>
      <c r="H42" s="23">
        <f t="shared" si="7"/>
        <v>16156781.899999999</v>
      </c>
      <c r="I42" s="23">
        <f t="shared" si="7"/>
        <v>0</v>
      </c>
      <c r="J42" s="23">
        <f t="shared" si="7"/>
        <v>16156781.899999999</v>
      </c>
      <c r="K42" s="23">
        <f t="shared" si="7"/>
        <v>0</v>
      </c>
      <c r="L42" s="23">
        <f t="shared" si="7"/>
        <v>787013.110000001</v>
      </c>
      <c r="M42" s="23">
        <f t="shared" si="7"/>
        <v>0</v>
      </c>
      <c r="N42" s="23">
        <f t="shared" si="7"/>
        <v>787013.110000001</v>
      </c>
      <c r="O42" s="17"/>
    </row>
    <row r="43" spans="2:15" ht="12.75">
      <c r="B43" s="147" t="s">
        <v>26</v>
      </c>
      <c r="C43" s="105"/>
      <c r="D43" s="140">
        <f aca="true" t="shared" si="8" ref="D43:N43">D44+D45</f>
        <v>563260.9400000001</v>
      </c>
      <c r="E43" s="140">
        <f t="shared" si="8"/>
        <v>0</v>
      </c>
      <c r="F43" s="140">
        <f t="shared" si="8"/>
        <v>563260.9400000001</v>
      </c>
      <c r="G43" s="140">
        <f t="shared" si="8"/>
        <v>0</v>
      </c>
      <c r="H43" s="140">
        <f t="shared" si="8"/>
        <v>563260.9400000001</v>
      </c>
      <c r="I43" s="140">
        <f t="shared" si="8"/>
        <v>0</v>
      </c>
      <c r="J43" s="140">
        <f t="shared" si="8"/>
        <v>563260.9400000001</v>
      </c>
      <c r="K43" s="140">
        <f t="shared" si="8"/>
        <v>0</v>
      </c>
      <c r="L43" s="140">
        <f t="shared" si="8"/>
        <v>0</v>
      </c>
      <c r="M43" s="140">
        <f t="shared" si="8"/>
        <v>0</v>
      </c>
      <c r="N43" s="140">
        <f t="shared" si="8"/>
        <v>0</v>
      </c>
      <c r="O43" s="17"/>
    </row>
    <row r="44" spans="2:15" ht="12.75">
      <c r="B44" s="56" t="s">
        <v>27</v>
      </c>
      <c r="C44" s="32"/>
      <c r="D44" s="33">
        <v>529595.68</v>
      </c>
      <c r="E44" s="116"/>
      <c r="F44" s="49">
        <f>E44+D44</f>
        <v>529595.68</v>
      </c>
      <c r="G44" s="33"/>
      <c r="H44" s="145">
        <v>529595.68</v>
      </c>
      <c r="I44" s="146"/>
      <c r="J44" s="32">
        <f>I44+H44+G44</f>
        <v>529595.68</v>
      </c>
      <c r="K44" s="33"/>
      <c r="L44" s="32">
        <f>F44-J44</f>
        <v>0</v>
      </c>
      <c r="M44" s="50"/>
      <c r="N44" s="50">
        <f>L44</f>
        <v>0</v>
      </c>
      <c r="O44" s="17"/>
    </row>
    <row r="45" spans="2:15" ht="12.75">
      <c r="B45" s="142" t="s">
        <v>20</v>
      </c>
      <c r="C45" s="34"/>
      <c r="D45" s="35">
        <v>33665.26</v>
      </c>
      <c r="E45" s="36"/>
      <c r="F45" s="58">
        <f>E45+D45</f>
        <v>33665.26</v>
      </c>
      <c r="G45" s="35"/>
      <c r="H45" s="143">
        <v>33665.26</v>
      </c>
      <c r="I45" s="144"/>
      <c r="J45" s="34">
        <f>I45+H45+G45</f>
        <v>33665.26</v>
      </c>
      <c r="K45" s="35"/>
      <c r="L45" s="34">
        <f>F45-J45</f>
        <v>0</v>
      </c>
      <c r="M45" s="61"/>
      <c r="N45" s="61">
        <f>L45</f>
        <v>0</v>
      </c>
      <c r="O45" s="17"/>
    </row>
    <row r="46" spans="2:15" ht="12.75">
      <c r="B46" s="126"/>
      <c r="C46" s="127"/>
      <c r="D46" s="128"/>
      <c r="E46" s="129"/>
      <c r="F46" s="130"/>
      <c r="G46" s="128"/>
      <c r="H46" s="131"/>
      <c r="I46" s="132"/>
      <c r="J46" s="127"/>
      <c r="K46" s="128"/>
      <c r="L46" s="127"/>
      <c r="M46" s="133"/>
      <c r="N46" s="133"/>
      <c r="O46" s="17"/>
    </row>
    <row r="47" spans="2:15" ht="12.75">
      <c r="B47" s="72" t="s">
        <v>16</v>
      </c>
      <c r="C47" s="25">
        <f>C54</f>
        <v>0</v>
      </c>
      <c r="D47" s="70">
        <f>SUM(D48:D61)</f>
        <v>3632865.48</v>
      </c>
      <c r="E47" s="70">
        <f aca="true" t="shared" si="9" ref="E47:N47">SUM(E48:E61)</f>
        <v>0</v>
      </c>
      <c r="F47" s="70">
        <f t="shared" si="9"/>
        <v>3632865.48</v>
      </c>
      <c r="G47" s="70">
        <f t="shared" si="9"/>
        <v>0</v>
      </c>
      <c r="H47" s="70">
        <f t="shared" si="9"/>
        <v>3388414.5399999996</v>
      </c>
      <c r="I47" s="70">
        <f t="shared" si="9"/>
        <v>0</v>
      </c>
      <c r="J47" s="70">
        <f t="shared" si="9"/>
        <v>3388414.5399999996</v>
      </c>
      <c r="K47" s="70">
        <f t="shared" si="9"/>
        <v>0</v>
      </c>
      <c r="L47" s="70">
        <f t="shared" si="9"/>
        <v>244450.94000000012</v>
      </c>
      <c r="M47" s="70">
        <f t="shared" si="9"/>
        <v>0</v>
      </c>
      <c r="N47" s="70">
        <f t="shared" si="9"/>
        <v>244450.94000000012</v>
      </c>
      <c r="O47" s="17"/>
    </row>
    <row r="48" spans="2:15" ht="12.75">
      <c r="B48" s="117" t="s">
        <v>17</v>
      </c>
      <c r="C48" s="94"/>
      <c r="D48" s="95">
        <v>365528.54</v>
      </c>
      <c r="E48" s="96"/>
      <c r="F48" s="54">
        <f>SUM(D48:E48)</f>
        <v>365528.54</v>
      </c>
      <c r="G48" s="94">
        <v>0</v>
      </c>
      <c r="H48" s="54">
        <v>361918.74</v>
      </c>
      <c r="I48" s="95">
        <v>0</v>
      </c>
      <c r="J48" s="97">
        <f>+I48+H48</f>
        <v>361918.74</v>
      </c>
      <c r="K48" s="58">
        <v>0</v>
      </c>
      <c r="L48" s="58">
        <f aca="true" t="shared" si="10" ref="L48:L56">F48-J48</f>
        <v>3609.7999999999884</v>
      </c>
      <c r="M48" s="61">
        <v>0</v>
      </c>
      <c r="N48" s="90">
        <f aca="true" t="shared" si="11" ref="N48:N55">SUM(K48:M48)</f>
        <v>3609.7999999999884</v>
      </c>
      <c r="O48" s="17"/>
    </row>
    <row r="49" spans="2:15" ht="12.75">
      <c r="B49" s="80" t="s">
        <v>34</v>
      </c>
      <c r="C49" s="88"/>
      <c r="D49" s="41">
        <v>17670</v>
      </c>
      <c r="E49" s="87"/>
      <c r="F49" s="58">
        <f>D49</f>
        <v>17670</v>
      </c>
      <c r="G49" s="88"/>
      <c r="H49" s="58">
        <v>16950</v>
      </c>
      <c r="I49" s="41"/>
      <c r="J49" s="36">
        <f>+H49</f>
        <v>16950</v>
      </c>
      <c r="K49" s="61"/>
      <c r="L49" s="58">
        <f>F49-J49</f>
        <v>720</v>
      </c>
      <c r="M49" s="61"/>
      <c r="N49" s="90">
        <f>L49</f>
        <v>720</v>
      </c>
      <c r="O49" s="17"/>
    </row>
    <row r="50" spans="2:15" ht="12.75">
      <c r="B50" s="85" t="s">
        <v>28</v>
      </c>
      <c r="C50" s="81"/>
      <c r="D50" s="84">
        <v>123225</v>
      </c>
      <c r="E50" s="82"/>
      <c r="F50" s="57">
        <f>+E50+D50</f>
        <v>123225</v>
      </c>
      <c r="G50" s="83"/>
      <c r="H50" s="57">
        <v>83725</v>
      </c>
      <c r="I50" s="84">
        <v>0</v>
      </c>
      <c r="J50" s="116">
        <f aca="true" t="shared" si="12" ref="J50:J56">+H50</f>
        <v>83725</v>
      </c>
      <c r="K50" s="49">
        <v>0</v>
      </c>
      <c r="L50" s="58">
        <f t="shared" si="10"/>
        <v>39500</v>
      </c>
      <c r="M50" s="61"/>
      <c r="N50" s="90">
        <f t="shared" si="11"/>
        <v>39500</v>
      </c>
      <c r="O50" s="17"/>
    </row>
    <row r="51" spans="2:15" ht="18.75">
      <c r="B51" s="111" t="s">
        <v>60</v>
      </c>
      <c r="C51" s="86"/>
      <c r="D51" s="41">
        <v>1118386.58</v>
      </c>
      <c r="E51" s="87"/>
      <c r="F51" s="58">
        <f aca="true" t="shared" si="13" ref="F51:F59">+D51</f>
        <v>1118386.58</v>
      </c>
      <c r="G51" s="88">
        <v>0</v>
      </c>
      <c r="H51" s="58">
        <v>1117048.01</v>
      </c>
      <c r="I51" s="41">
        <v>0</v>
      </c>
      <c r="J51" s="36">
        <f t="shared" si="12"/>
        <v>1117048.01</v>
      </c>
      <c r="K51" s="58">
        <v>0</v>
      </c>
      <c r="L51" s="58">
        <f t="shared" si="10"/>
        <v>1338.5700000000652</v>
      </c>
      <c r="M51" s="61">
        <v>0</v>
      </c>
      <c r="N51" s="90">
        <f t="shared" si="11"/>
        <v>1338.5700000000652</v>
      </c>
      <c r="O51" s="17"/>
    </row>
    <row r="52" spans="2:15" ht="12.75">
      <c r="B52" s="85" t="s">
        <v>21</v>
      </c>
      <c r="C52" s="86"/>
      <c r="D52" s="41">
        <v>28959.62</v>
      </c>
      <c r="E52" s="60"/>
      <c r="F52" s="58">
        <f t="shared" si="13"/>
        <v>28959.62</v>
      </c>
      <c r="G52" s="88">
        <v>0</v>
      </c>
      <c r="H52" s="58">
        <v>28959.62</v>
      </c>
      <c r="I52" s="41">
        <v>0</v>
      </c>
      <c r="J52" s="36">
        <f t="shared" si="12"/>
        <v>28959.62</v>
      </c>
      <c r="K52" s="58">
        <v>0</v>
      </c>
      <c r="L52" s="58">
        <f t="shared" si="10"/>
        <v>0</v>
      </c>
      <c r="M52" s="61">
        <v>0</v>
      </c>
      <c r="N52" s="90">
        <f t="shared" si="11"/>
        <v>0</v>
      </c>
      <c r="O52" s="17"/>
    </row>
    <row r="53" spans="2:15" ht="12.75">
      <c r="B53" s="85" t="s">
        <v>22</v>
      </c>
      <c r="C53" s="86"/>
      <c r="D53" s="41">
        <v>13721.97</v>
      </c>
      <c r="E53" s="60"/>
      <c r="F53" s="58">
        <f t="shared" si="13"/>
        <v>13721.97</v>
      </c>
      <c r="G53" s="88">
        <v>0</v>
      </c>
      <c r="H53" s="58">
        <v>13721.97</v>
      </c>
      <c r="I53" s="89">
        <v>0</v>
      </c>
      <c r="J53" s="36">
        <f t="shared" si="12"/>
        <v>13721.97</v>
      </c>
      <c r="K53" s="58">
        <v>0</v>
      </c>
      <c r="L53" s="58">
        <f t="shared" si="10"/>
        <v>0</v>
      </c>
      <c r="M53" s="61">
        <v>0</v>
      </c>
      <c r="N53" s="90">
        <f t="shared" si="11"/>
        <v>0</v>
      </c>
      <c r="O53" s="17"/>
    </row>
    <row r="54" spans="2:15" ht="12.75">
      <c r="B54" s="85" t="s">
        <v>23</v>
      </c>
      <c r="C54" s="36"/>
      <c r="D54" s="41">
        <v>1801.01</v>
      </c>
      <c r="E54" s="36"/>
      <c r="F54" s="61">
        <f t="shared" si="13"/>
        <v>1801.01</v>
      </c>
      <c r="G54" s="59">
        <v>0</v>
      </c>
      <c r="H54" s="59">
        <v>1801.01</v>
      </c>
      <c r="I54" s="59">
        <v>0</v>
      </c>
      <c r="J54" s="61">
        <f t="shared" si="12"/>
        <v>1801.01</v>
      </c>
      <c r="K54" s="58">
        <v>0</v>
      </c>
      <c r="L54" s="58">
        <f t="shared" si="10"/>
        <v>0</v>
      </c>
      <c r="M54" s="61">
        <v>0</v>
      </c>
      <c r="N54" s="90">
        <f t="shared" si="11"/>
        <v>0</v>
      </c>
      <c r="O54" s="17"/>
    </row>
    <row r="55" spans="2:15" ht="12.75">
      <c r="B55" s="85" t="s">
        <v>37</v>
      </c>
      <c r="C55" s="36"/>
      <c r="D55" s="41">
        <v>223</v>
      </c>
      <c r="E55" s="36"/>
      <c r="F55" s="58">
        <f t="shared" si="13"/>
        <v>223</v>
      </c>
      <c r="G55" s="59"/>
      <c r="H55" s="59">
        <v>223</v>
      </c>
      <c r="I55" s="59"/>
      <c r="J55" s="61">
        <f t="shared" si="12"/>
        <v>223</v>
      </c>
      <c r="K55" s="58"/>
      <c r="L55" s="58">
        <f t="shared" si="10"/>
        <v>0</v>
      </c>
      <c r="M55" s="58"/>
      <c r="N55" s="61">
        <f t="shared" si="11"/>
        <v>0</v>
      </c>
      <c r="O55" s="17"/>
    </row>
    <row r="56" spans="2:15" ht="12.75">
      <c r="B56" s="85" t="s">
        <v>36</v>
      </c>
      <c r="C56" s="36"/>
      <c r="D56" s="41">
        <v>490386.15</v>
      </c>
      <c r="E56" s="36"/>
      <c r="F56" s="58">
        <f t="shared" si="13"/>
        <v>490386.15</v>
      </c>
      <c r="G56" s="59">
        <v>0</v>
      </c>
      <c r="H56" s="59">
        <v>456867</v>
      </c>
      <c r="I56" s="59">
        <v>0</v>
      </c>
      <c r="J56" s="61">
        <f t="shared" si="12"/>
        <v>456867</v>
      </c>
      <c r="K56" s="59">
        <v>0</v>
      </c>
      <c r="L56" s="58">
        <f t="shared" si="10"/>
        <v>33519.15000000002</v>
      </c>
      <c r="M56" s="59">
        <v>0</v>
      </c>
      <c r="N56" s="61">
        <f aca="true" t="shared" si="14" ref="N56:N61">F56-J56</f>
        <v>33519.15000000002</v>
      </c>
      <c r="O56" s="17"/>
    </row>
    <row r="57" spans="2:15" ht="12.75">
      <c r="B57" s="85" t="s">
        <v>30</v>
      </c>
      <c r="C57" s="36"/>
      <c r="D57" s="41">
        <v>251085.95</v>
      </c>
      <c r="E57" s="36"/>
      <c r="F57" s="58">
        <f t="shared" si="13"/>
        <v>251085.95</v>
      </c>
      <c r="G57" s="59">
        <v>0</v>
      </c>
      <c r="H57" s="59">
        <v>212143.24</v>
      </c>
      <c r="I57" s="59">
        <v>0</v>
      </c>
      <c r="J57" s="61">
        <f>+H57</f>
        <v>212143.24</v>
      </c>
      <c r="K57" s="59">
        <v>0</v>
      </c>
      <c r="L57" s="58">
        <f>F57-J57</f>
        <v>38942.71000000002</v>
      </c>
      <c r="M57" s="59"/>
      <c r="N57" s="61">
        <f t="shared" si="14"/>
        <v>38942.71000000002</v>
      </c>
      <c r="O57" s="17"/>
    </row>
    <row r="58" spans="2:15" ht="12.75">
      <c r="B58" s="85" t="s">
        <v>31</v>
      </c>
      <c r="C58" s="36"/>
      <c r="D58" s="41">
        <v>39090.19</v>
      </c>
      <c r="E58" s="36"/>
      <c r="F58" s="58">
        <f t="shared" si="13"/>
        <v>39090.19</v>
      </c>
      <c r="G58" s="59">
        <v>0</v>
      </c>
      <c r="H58" s="59">
        <v>10872.05</v>
      </c>
      <c r="I58" s="59">
        <v>0</v>
      </c>
      <c r="J58" s="61">
        <f>+H58</f>
        <v>10872.05</v>
      </c>
      <c r="K58" s="58">
        <v>0</v>
      </c>
      <c r="L58" s="58">
        <f>F58-J58</f>
        <v>28218.140000000003</v>
      </c>
      <c r="M58" s="59"/>
      <c r="N58" s="61">
        <f t="shared" si="14"/>
        <v>28218.140000000003</v>
      </c>
      <c r="O58" s="17"/>
    </row>
    <row r="59" spans="2:15" ht="12.75">
      <c r="B59" s="85" t="s">
        <v>32</v>
      </c>
      <c r="C59" s="36"/>
      <c r="D59" s="41">
        <v>692560.28</v>
      </c>
      <c r="E59" s="36"/>
      <c r="F59" s="58">
        <f t="shared" si="13"/>
        <v>692560.28</v>
      </c>
      <c r="G59" s="59"/>
      <c r="H59" s="114">
        <v>680126.88</v>
      </c>
      <c r="I59" s="59">
        <v>0</v>
      </c>
      <c r="J59" s="113">
        <f>+H59</f>
        <v>680126.88</v>
      </c>
      <c r="K59" s="58"/>
      <c r="L59" s="58">
        <f>F59-J59</f>
        <v>12433.400000000023</v>
      </c>
      <c r="M59" s="59"/>
      <c r="N59" s="61">
        <f t="shared" si="14"/>
        <v>12433.400000000023</v>
      </c>
      <c r="O59" s="17"/>
    </row>
    <row r="60" spans="2:15" ht="18.75">
      <c r="B60" s="111" t="s">
        <v>33</v>
      </c>
      <c r="C60" s="36"/>
      <c r="D60" s="112">
        <v>318900.19</v>
      </c>
      <c r="E60" s="141"/>
      <c r="F60" s="113">
        <f>D60</f>
        <v>318900.19</v>
      </c>
      <c r="G60" s="59"/>
      <c r="H60" s="114">
        <v>317475.02</v>
      </c>
      <c r="I60" s="59">
        <v>0</v>
      </c>
      <c r="J60" s="113">
        <f>+H60</f>
        <v>317475.02</v>
      </c>
      <c r="K60" s="58"/>
      <c r="L60" s="113">
        <f>F60-J60</f>
        <v>1425.1699999999837</v>
      </c>
      <c r="M60" s="59"/>
      <c r="N60" s="115">
        <f t="shared" si="14"/>
        <v>1425.1699999999837</v>
      </c>
      <c r="O60" s="17"/>
    </row>
    <row r="61" spans="2:15" ht="12.75">
      <c r="B61" s="111" t="s">
        <v>35</v>
      </c>
      <c r="C61" s="36"/>
      <c r="D61" s="114">
        <v>171327</v>
      </c>
      <c r="E61" s="61"/>
      <c r="F61" s="113">
        <f>D61</f>
        <v>171327</v>
      </c>
      <c r="G61" s="59"/>
      <c r="H61" s="114">
        <v>86583</v>
      </c>
      <c r="I61" s="59"/>
      <c r="J61" s="113">
        <f>+H61</f>
        <v>86583</v>
      </c>
      <c r="K61" s="58"/>
      <c r="L61" s="113">
        <f>F61-J61</f>
        <v>84744</v>
      </c>
      <c r="M61" s="59"/>
      <c r="N61" s="115">
        <f t="shared" si="14"/>
        <v>84744</v>
      </c>
      <c r="O61" s="17"/>
    </row>
    <row r="62" spans="2:15" ht="12.75">
      <c r="B62" s="62" t="s">
        <v>13</v>
      </c>
      <c r="C62" s="63">
        <v>0</v>
      </c>
      <c r="D62" s="64">
        <f>SUM(D63:D66)</f>
        <v>12747668.59</v>
      </c>
      <c r="E62" s="64">
        <f aca="true" t="shared" si="15" ref="E62:N62">SUM(E63:E66)</f>
        <v>0</v>
      </c>
      <c r="F62" s="64">
        <f t="shared" si="15"/>
        <v>12747668.59</v>
      </c>
      <c r="G62" s="64">
        <f t="shared" si="15"/>
        <v>0</v>
      </c>
      <c r="H62" s="64">
        <f t="shared" si="15"/>
        <v>12205106.42</v>
      </c>
      <c r="I62" s="64">
        <f t="shared" si="15"/>
        <v>0</v>
      </c>
      <c r="J62" s="64">
        <f t="shared" si="15"/>
        <v>12205106.42</v>
      </c>
      <c r="K62" s="64">
        <f t="shared" si="15"/>
        <v>0</v>
      </c>
      <c r="L62" s="64">
        <f>SUM(L63:L66)</f>
        <v>542562.1700000009</v>
      </c>
      <c r="M62" s="64">
        <f t="shared" si="15"/>
        <v>0</v>
      </c>
      <c r="N62" s="155">
        <f t="shared" si="15"/>
        <v>542562.1700000009</v>
      </c>
      <c r="O62" s="17"/>
    </row>
    <row r="63" spans="2:15" ht="12.75">
      <c r="B63" s="91" t="s">
        <v>18</v>
      </c>
      <c r="C63" s="48">
        <v>0</v>
      </c>
      <c r="D63" s="49">
        <v>1010000</v>
      </c>
      <c r="E63" s="50">
        <v>0</v>
      </c>
      <c r="F63" s="33">
        <f>+E63+D63</f>
        <v>1010000</v>
      </c>
      <c r="G63" s="50">
        <v>0</v>
      </c>
      <c r="H63" s="33">
        <v>1010000</v>
      </c>
      <c r="I63" s="50">
        <v>0</v>
      </c>
      <c r="J63" s="32">
        <f>+I63+H63+G63</f>
        <v>1010000</v>
      </c>
      <c r="K63" s="51">
        <v>0</v>
      </c>
      <c r="L63" s="34">
        <f>F63-J63</f>
        <v>0</v>
      </c>
      <c r="M63" s="33">
        <v>0</v>
      </c>
      <c r="N63" s="33">
        <f>M63+L63+K63</f>
        <v>0</v>
      </c>
      <c r="O63" s="17"/>
    </row>
    <row r="64" spans="2:15" ht="12.75">
      <c r="B64" s="91" t="s">
        <v>56</v>
      </c>
      <c r="C64" s="48"/>
      <c r="D64" s="49">
        <v>9724550</v>
      </c>
      <c r="E64" s="50">
        <v>0</v>
      </c>
      <c r="F64" s="33">
        <f>+E64+D64</f>
        <v>9724550</v>
      </c>
      <c r="G64" s="50"/>
      <c r="H64" s="37">
        <v>9644744.7</v>
      </c>
      <c r="I64" s="50"/>
      <c r="J64" s="32">
        <f>+I64+H64+G64</f>
        <v>9644744.7</v>
      </c>
      <c r="K64" s="51">
        <v>0</v>
      </c>
      <c r="L64" s="34">
        <f>F64-J64</f>
        <v>79805.30000000075</v>
      </c>
      <c r="M64" s="33">
        <v>0</v>
      </c>
      <c r="N64" s="33">
        <f>M64+L64+K64</f>
        <v>79805.30000000075</v>
      </c>
      <c r="O64" s="17"/>
    </row>
    <row r="65" spans="2:15" ht="12.75">
      <c r="B65" s="91" t="s">
        <v>57</v>
      </c>
      <c r="C65" s="55"/>
      <c r="D65" s="57">
        <v>392984</v>
      </c>
      <c r="E65" s="161"/>
      <c r="F65" s="162">
        <f>+D65</f>
        <v>392984</v>
      </c>
      <c r="G65" s="161"/>
      <c r="H65" s="84">
        <v>294768.57</v>
      </c>
      <c r="I65" s="161"/>
      <c r="J65" s="26">
        <f>H65</f>
        <v>294768.57</v>
      </c>
      <c r="K65" s="163"/>
      <c r="L65" s="34">
        <f>F65-J65</f>
        <v>98215.43</v>
      </c>
      <c r="M65" s="162"/>
      <c r="N65" s="33">
        <f>M65+L65+K65</f>
        <v>98215.43</v>
      </c>
      <c r="O65" s="17"/>
    </row>
    <row r="66" spans="2:15" ht="13.5" thickBot="1">
      <c r="B66" s="118" t="s">
        <v>25</v>
      </c>
      <c r="C66" s="119"/>
      <c r="D66" s="120">
        <v>1620134.59</v>
      </c>
      <c r="E66" s="121"/>
      <c r="F66" s="122">
        <f>+E66+D66</f>
        <v>1620134.59</v>
      </c>
      <c r="G66" s="121"/>
      <c r="H66" s="123">
        <v>1255593.15</v>
      </c>
      <c r="I66" s="121"/>
      <c r="J66" s="124">
        <f>+I66+H66</f>
        <v>1255593.15</v>
      </c>
      <c r="K66" s="125">
        <v>0</v>
      </c>
      <c r="L66" s="124">
        <f>F66-J66</f>
        <v>364541.4400000002</v>
      </c>
      <c r="M66" s="122">
        <v>0</v>
      </c>
      <c r="N66" s="122">
        <f>M66+L66</f>
        <v>364541.4400000002</v>
      </c>
      <c r="O66" s="17"/>
    </row>
    <row r="67" spans="2:15" ht="14.25" thickBot="1" thickTop="1">
      <c r="B67" s="138" t="s">
        <v>41</v>
      </c>
      <c r="C67" s="139">
        <f aca="true" t="shared" si="16" ref="C67:N67">C42+C8</f>
        <v>195071408.94</v>
      </c>
      <c r="D67" s="139">
        <f t="shared" si="16"/>
        <v>84192529.00999999</v>
      </c>
      <c r="E67" s="139">
        <f t="shared" si="16"/>
        <v>1304000</v>
      </c>
      <c r="F67" s="139">
        <f t="shared" si="16"/>
        <v>280567937.95</v>
      </c>
      <c r="G67" s="139">
        <f t="shared" si="16"/>
        <v>145203404.32999998</v>
      </c>
      <c r="H67" s="139">
        <f t="shared" si="16"/>
        <v>53190552.96</v>
      </c>
      <c r="I67" s="139">
        <f t="shared" si="16"/>
        <v>1303425</v>
      </c>
      <c r="J67" s="139">
        <f t="shared" si="16"/>
        <v>199697382.29</v>
      </c>
      <c r="K67" s="139">
        <f t="shared" si="16"/>
        <v>49865778.81000001</v>
      </c>
      <c r="L67" s="139">
        <f t="shared" si="16"/>
        <v>31004201.849999998</v>
      </c>
      <c r="M67" s="139">
        <f t="shared" si="16"/>
        <v>575</v>
      </c>
      <c r="N67" s="164">
        <f t="shared" si="16"/>
        <v>80870555.66000001</v>
      </c>
      <c r="O67" s="17"/>
    </row>
    <row r="68" spans="1:15" ht="12.75" customHeight="1" thickTop="1">
      <c r="A68" s="65"/>
      <c r="B68" s="8" t="s">
        <v>2</v>
      </c>
      <c r="C68" s="9"/>
      <c r="D68" s="9"/>
      <c r="E68" s="76"/>
      <c r="F68" s="76"/>
      <c r="G68" s="74"/>
      <c r="H68" s="74"/>
      <c r="I68" s="77"/>
      <c r="J68" s="42"/>
      <c r="K68" s="20"/>
      <c r="L68" s="6" t="s">
        <v>3</v>
      </c>
      <c r="M68" s="6"/>
      <c r="N68" s="6"/>
      <c r="O68" s="17"/>
    </row>
    <row r="69" spans="1:15" ht="12.75" customHeight="1">
      <c r="A69" s="65"/>
      <c r="B69" s="8"/>
      <c r="C69" s="9"/>
      <c r="D69" s="9"/>
      <c r="E69" s="76"/>
      <c r="F69" s="76"/>
      <c r="G69" s="74"/>
      <c r="H69" s="77"/>
      <c r="I69" s="77"/>
      <c r="J69" s="42"/>
      <c r="K69" s="20"/>
      <c r="L69" s="22"/>
      <c r="M69" s="77"/>
      <c r="N69" s="77"/>
      <c r="O69" s="17"/>
    </row>
    <row r="70" spans="1:15" ht="12.75" customHeight="1">
      <c r="A70" s="65"/>
      <c r="B70" s="8"/>
      <c r="C70" s="9"/>
      <c r="D70" s="9"/>
      <c r="E70" s="73"/>
      <c r="F70" s="73"/>
      <c r="G70" s="74"/>
      <c r="H70" s="74"/>
      <c r="I70" s="77"/>
      <c r="J70" s="42"/>
      <c r="K70" s="20"/>
      <c r="L70" s="74"/>
      <c r="M70" s="74"/>
      <c r="N70" s="74"/>
      <c r="O70" s="17"/>
    </row>
    <row r="71" spans="1:15" ht="12.75" customHeight="1">
      <c r="A71" s="65"/>
      <c r="B71" s="2" t="s">
        <v>0</v>
      </c>
      <c r="C71" s="2"/>
      <c r="D71" s="2"/>
      <c r="E71" s="7"/>
      <c r="F71" s="7"/>
      <c r="G71" s="74"/>
      <c r="H71" s="74"/>
      <c r="I71" s="3"/>
      <c r="J71" s="42"/>
      <c r="L71" s="165" t="s">
        <v>15</v>
      </c>
      <c r="M71" s="165"/>
      <c r="N71" s="165"/>
      <c r="O71" s="17"/>
    </row>
    <row r="72" spans="1:15" ht="12.75" customHeight="1">
      <c r="A72" s="65"/>
      <c r="B72" s="75" t="s">
        <v>14</v>
      </c>
      <c r="C72" s="9"/>
      <c r="D72" s="9"/>
      <c r="E72" s="7"/>
      <c r="F72" s="6"/>
      <c r="G72" s="74"/>
      <c r="H72" s="74"/>
      <c r="I72" s="3"/>
      <c r="J72" s="10" t="s">
        <v>12</v>
      </c>
      <c r="L72" s="39" t="s">
        <v>1</v>
      </c>
      <c r="M72" s="39"/>
      <c r="N72" s="39"/>
      <c r="O72" s="17"/>
    </row>
    <row r="73" spans="1:15" ht="12.75" customHeight="1">
      <c r="A73" s="65"/>
      <c r="B73" s="39" t="s">
        <v>62</v>
      </c>
      <c r="C73" s="6"/>
      <c r="D73" s="9"/>
      <c r="E73" s="7"/>
      <c r="F73" s="39"/>
      <c r="G73" s="6"/>
      <c r="H73" s="52"/>
      <c r="I73" s="3"/>
      <c r="J73" s="10"/>
      <c r="L73" s="166" t="s">
        <v>63</v>
      </c>
      <c r="M73" s="166"/>
      <c r="N73" s="166"/>
      <c r="O73" s="17"/>
    </row>
    <row r="74" spans="1:15" ht="6" customHeight="1">
      <c r="A74" s="65"/>
      <c r="B74" s="3"/>
      <c r="C74" s="44"/>
      <c r="D74" s="3"/>
      <c r="E74" s="3"/>
      <c r="F74" s="4"/>
      <c r="G74" s="4"/>
      <c r="H74" s="1"/>
      <c r="I74" s="3"/>
      <c r="J74" s="10"/>
      <c r="L74" s="4"/>
      <c r="M74" s="1"/>
      <c r="N74" s="3"/>
      <c r="O74" s="17"/>
    </row>
    <row r="75" spans="1:15" ht="6" customHeight="1">
      <c r="A75" s="65"/>
      <c r="C75" s="45"/>
      <c r="O75" s="17"/>
    </row>
    <row r="76" spans="1:15" ht="6" customHeight="1">
      <c r="A76" s="65"/>
      <c r="B76" s="66"/>
      <c r="C76" s="55"/>
      <c r="D76" s="40"/>
      <c r="E76" s="40"/>
      <c r="F76" s="26"/>
      <c r="G76" s="40"/>
      <c r="H76" s="55"/>
      <c r="I76" s="27"/>
      <c r="J76" s="26"/>
      <c r="K76" s="67"/>
      <c r="L76" s="26"/>
      <c r="M76" s="26"/>
      <c r="N76" s="26"/>
      <c r="O76" s="17"/>
    </row>
    <row r="77" spans="1:15" ht="6" customHeight="1">
      <c r="A77" s="65"/>
      <c r="B77" s="66"/>
      <c r="C77" s="55"/>
      <c r="D77" s="40"/>
      <c r="E77" s="40"/>
      <c r="F77" s="26"/>
      <c r="G77" s="40"/>
      <c r="H77" s="55"/>
      <c r="I77" s="27"/>
      <c r="J77" s="26"/>
      <c r="K77" s="67"/>
      <c r="L77" s="26"/>
      <c r="M77" s="26"/>
      <c r="N77" s="26"/>
      <c r="O77" s="17"/>
    </row>
    <row r="78" spans="1:15" ht="6" customHeight="1">
      <c r="A78" s="65"/>
      <c r="B78" s="66"/>
      <c r="C78" s="55"/>
      <c r="D78" s="40"/>
      <c r="E78" s="40"/>
      <c r="F78" s="26"/>
      <c r="G78" s="40"/>
      <c r="H78" s="55"/>
      <c r="I78" s="27"/>
      <c r="J78" s="26"/>
      <c r="K78" s="67"/>
      <c r="L78" s="26"/>
      <c r="M78" s="26"/>
      <c r="N78" s="26"/>
      <c r="O78" s="17"/>
    </row>
    <row r="79" spans="1:15" ht="6" customHeight="1">
      <c r="A79" s="65"/>
      <c r="B79" s="66"/>
      <c r="C79" s="55"/>
      <c r="D79" s="40"/>
      <c r="E79" s="40"/>
      <c r="F79" s="26"/>
      <c r="G79" s="40"/>
      <c r="H79" s="55"/>
      <c r="I79" s="27"/>
      <c r="J79" s="26"/>
      <c r="K79" s="67"/>
      <c r="L79" s="26"/>
      <c r="M79" s="26"/>
      <c r="N79" s="26"/>
      <c r="O79" s="17"/>
    </row>
    <row r="80" spans="1:15" ht="6" customHeight="1">
      <c r="A80" s="65"/>
      <c r="B80" s="66"/>
      <c r="C80" s="55"/>
      <c r="D80" s="40"/>
      <c r="E80" s="40"/>
      <c r="F80" s="26"/>
      <c r="G80" s="40"/>
      <c r="H80" s="55"/>
      <c r="I80" s="27"/>
      <c r="J80" s="26"/>
      <c r="K80" s="67"/>
      <c r="L80" s="26"/>
      <c r="M80" s="26"/>
      <c r="N80" s="26"/>
      <c r="O80" s="17"/>
    </row>
    <row r="81" spans="1:15" ht="6" customHeight="1">
      <c r="A81" s="65"/>
      <c r="B81" s="66"/>
      <c r="C81" s="55"/>
      <c r="D81" s="40"/>
      <c r="E81" s="40"/>
      <c r="F81" s="26"/>
      <c r="G81" s="40"/>
      <c r="H81" s="55"/>
      <c r="I81" s="27"/>
      <c r="J81" s="26"/>
      <c r="K81" s="67"/>
      <c r="L81" s="26"/>
      <c r="M81" s="26"/>
      <c r="N81" s="26"/>
      <c r="O81" s="17"/>
    </row>
    <row r="82" spans="1:15" ht="6" customHeight="1">
      <c r="A82" s="65"/>
      <c r="B82" s="66"/>
      <c r="C82" s="55"/>
      <c r="D82" s="40"/>
      <c r="E82" s="40"/>
      <c r="F82" s="26"/>
      <c r="G82" s="40"/>
      <c r="H82" s="55"/>
      <c r="I82" s="27"/>
      <c r="J82" s="26"/>
      <c r="K82" s="67"/>
      <c r="L82" s="26"/>
      <c r="M82" s="26"/>
      <c r="N82" s="26"/>
      <c r="O82" s="17"/>
    </row>
    <row r="83" spans="1:15" ht="6" customHeight="1">
      <c r="A83" s="65"/>
      <c r="B83" s="66"/>
      <c r="C83" s="55"/>
      <c r="D83" s="40"/>
      <c r="E83" s="40"/>
      <c r="F83" s="26"/>
      <c r="G83" s="40"/>
      <c r="H83" s="55"/>
      <c r="I83" s="27"/>
      <c r="J83" s="26"/>
      <c r="K83" s="67"/>
      <c r="L83" s="26"/>
      <c r="M83" s="26"/>
      <c r="N83" s="26"/>
      <c r="O83" s="17"/>
    </row>
    <row r="84" spans="1:15" ht="6" customHeight="1">
      <c r="A84" s="65"/>
      <c r="B84" s="66"/>
      <c r="C84" s="55"/>
      <c r="D84" s="40"/>
      <c r="E84" s="40"/>
      <c r="F84" s="26"/>
      <c r="G84" s="40"/>
      <c r="H84" s="55"/>
      <c r="I84" s="27"/>
      <c r="J84" s="26"/>
      <c r="K84" s="67"/>
      <c r="L84" s="26"/>
      <c r="M84" s="26"/>
      <c r="N84" s="26"/>
      <c r="O84" s="17"/>
    </row>
    <row r="85" spans="1:15" ht="6" customHeight="1">
      <c r="A85" s="65"/>
      <c r="B85" s="66"/>
      <c r="C85" s="55"/>
      <c r="D85" s="40"/>
      <c r="E85" s="40"/>
      <c r="F85" s="26"/>
      <c r="G85" s="40"/>
      <c r="H85" s="55"/>
      <c r="I85" s="27"/>
      <c r="J85" s="26"/>
      <c r="K85" s="67"/>
      <c r="L85" s="26"/>
      <c r="M85" s="26"/>
      <c r="N85" s="26"/>
      <c r="O85" s="17"/>
    </row>
    <row r="86" spans="1:15" ht="6" customHeight="1">
      <c r="A86" s="65"/>
      <c r="B86" s="66"/>
      <c r="C86" s="55"/>
      <c r="D86" s="40"/>
      <c r="E86" s="40"/>
      <c r="F86" s="26"/>
      <c r="G86" s="40"/>
      <c r="H86" s="55"/>
      <c r="I86" s="27"/>
      <c r="J86" s="26"/>
      <c r="K86" s="67"/>
      <c r="L86" s="26"/>
      <c r="M86" s="26"/>
      <c r="N86" s="26"/>
      <c r="O86" s="17"/>
    </row>
    <row r="87" spans="1:15" ht="6" customHeight="1">
      <c r="A87" s="65"/>
      <c r="B87" s="66"/>
      <c r="C87" s="55"/>
      <c r="D87" s="40"/>
      <c r="E87" s="40"/>
      <c r="F87" s="26"/>
      <c r="G87" s="40"/>
      <c r="H87" s="55"/>
      <c r="I87" s="27"/>
      <c r="J87" s="26"/>
      <c r="K87" s="67"/>
      <c r="L87" s="26"/>
      <c r="M87" s="26"/>
      <c r="N87" s="26"/>
      <c r="O87" s="17"/>
    </row>
    <row r="88" spans="1:15" ht="6" customHeight="1">
      <c r="A88" s="65"/>
      <c r="B88" s="66"/>
      <c r="C88" s="55"/>
      <c r="D88" s="40"/>
      <c r="E88" s="40"/>
      <c r="F88" s="26"/>
      <c r="G88" s="40"/>
      <c r="H88" s="55"/>
      <c r="I88" s="27"/>
      <c r="J88" s="26"/>
      <c r="K88" s="67"/>
      <c r="L88" s="26"/>
      <c r="M88" s="26"/>
      <c r="N88" s="26"/>
      <c r="O88" s="17"/>
    </row>
    <row r="89" spans="1:15" ht="6" customHeight="1">
      <c r="A89" s="65"/>
      <c r="B89" s="66"/>
      <c r="C89" s="55"/>
      <c r="D89" s="40"/>
      <c r="E89" s="40"/>
      <c r="F89" s="26"/>
      <c r="G89" s="40"/>
      <c r="H89" s="55"/>
      <c r="I89" s="27"/>
      <c r="J89" s="26"/>
      <c r="K89" s="67"/>
      <c r="L89" s="26"/>
      <c r="M89" s="26"/>
      <c r="N89" s="26"/>
      <c r="O89" s="17"/>
    </row>
    <row r="90" spans="1:15" ht="6" customHeight="1">
      <c r="A90" s="65"/>
      <c r="B90" s="66"/>
      <c r="C90" s="55"/>
      <c r="D90" s="40"/>
      <c r="E90" s="40"/>
      <c r="F90" s="26"/>
      <c r="G90" s="40"/>
      <c r="H90" s="55"/>
      <c r="I90" s="27"/>
      <c r="J90" s="26"/>
      <c r="K90" s="67"/>
      <c r="L90" s="26"/>
      <c r="M90" s="26"/>
      <c r="N90" s="26"/>
      <c r="O90" s="17"/>
    </row>
    <row r="91" spans="1:15" ht="6" customHeight="1">
      <c r="A91" s="65"/>
      <c r="B91" s="66"/>
      <c r="C91" s="55"/>
      <c r="D91" s="40"/>
      <c r="E91" s="40"/>
      <c r="F91" s="26"/>
      <c r="G91" s="40"/>
      <c r="H91" s="55"/>
      <c r="I91" s="27"/>
      <c r="J91" s="26"/>
      <c r="K91" s="67"/>
      <c r="L91" s="26"/>
      <c r="M91" s="26"/>
      <c r="N91" s="26"/>
      <c r="O91" s="17"/>
    </row>
    <row r="92" spans="1:15" ht="6" customHeight="1">
      <c r="A92" s="65"/>
      <c r="B92" s="66"/>
      <c r="C92" s="55"/>
      <c r="D92" s="40"/>
      <c r="E92" s="40"/>
      <c r="F92" s="26"/>
      <c r="G92" s="40"/>
      <c r="H92" s="55"/>
      <c r="I92" s="27"/>
      <c r="J92" s="26"/>
      <c r="K92" s="67"/>
      <c r="L92" s="26"/>
      <c r="M92" s="26"/>
      <c r="N92" s="26"/>
      <c r="O92" s="17"/>
    </row>
    <row r="93" spans="1:15" ht="6" customHeight="1">
      <c r="A93" s="65"/>
      <c r="B93" s="66"/>
      <c r="C93" s="55"/>
      <c r="D93" s="40"/>
      <c r="E93" s="40"/>
      <c r="F93" s="26"/>
      <c r="G93" s="40"/>
      <c r="H93" s="55"/>
      <c r="I93" s="27"/>
      <c r="J93" s="26"/>
      <c r="K93" s="67"/>
      <c r="L93" s="26"/>
      <c r="M93" s="26"/>
      <c r="N93" s="26"/>
      <c r="O93" s="17"/>
    </row>
    <row r="94" spans="1:15" ht="6" customHeight="1">
      <c r="A94" s="65"/>
      <c r="B94" s="66"/>
      <c r="C94" s="55"/>
      <c r="D94" s="40"/>
      <c r="E94" s="40"/>
      <c r="F94" s="26"/>
      <c r="G94" s="40"/>
      <c r="H94" s="55"/>
      <c r="I94" s="27"/>
      <c r="J94" s="26"/>
      <c r="K94" s="67"/>
      <c r="L94" s="26"/>
      <c r="M94" s="26"/>
      <c r="N94" s="26"/>
      <c r="O94" s="17"/>
    </row>
    <row r="95" spans="1:15" ht="6" customHeight="1">
      <c r="A95" s="65"/>
      <c r="B95" s="66"/>
      <c r="C95" s="55"/>
      <c r="D95" s="40"/>
      <c r="E95" s="40"/>
      <c r="F95" s="26"/>
      <c r="G95" s="40"/>
      <c r="H95" s="55"/>
      <c r="I95" s="27"/>
      <c r="J95" s="26"/>
      <c r="K95" s="67"/>
      <c r="L95" s="26"/>
      <c r="M95" s="26"/>
      <c r="N95" s="26"/>
      <c r="O95" s="17"/>
    </row>
    <row r="96" spans="1:15" ht="6" customHeight="1">
      <c r="A96" s="65"/>
      <c r="B96" s="66"/>
      <c r="C96" s="55"/>
      <c r="D96" s="40"/>
      <c r="E96" s="40"/>
      <c r="F96" s="26"/>
      <c r="G96" s="40"/>
      <c r="H96" s="55"/>
      <c r="I96" s="27"/>
      <c r="J96" s="26"/>
      <c r="K96" s="67"/>
      <c r="L96" s="26"/>
      <c r="M96" s="26"/>
      <c r="N96" s="26"/>
      <c r="O96" s="17"/>
    </row>
    <row r="97" spans="1:15" ht="6" customHeight="1">
      <c r="A97" s="65"/>
      <c r="B97" s="66"/>
      <c r="C97" s="55"/>
      <c r="D97" s="40"/>
      <c r="E97" s="40"/>
      <c r="F97" s="26"/>
      <c r="G97" s="40"/>
      <c r="H97" s="55"/>
      <c r="I97" s="27"/>
      <c r="J97" s="26"/>
      <c r="K97" s="67"/>
      <c r="L97" s="26"/>
      <c r="M97" s="26"/>
      <c r="N97" s="26"/>
      <c r="O97" s="17"/>
    </row>
    <row r="98" spans="1:15" ht="6" customHeight="1">
      <c r="A98" s="65"/>
      <c r="B98" s="66"/>
      <c r="C98" s="55"/>
      <c r="D98" s="40"/>
      <c r="E98" s="40"/>
      <c r="F98" s="26"/>
      <c r="G98" s="40"/>
      <c r="H98" s="55"/>
      <c r="I98" s="27"/>
      <c r="J98" s="26"/>
      <c r="K98" s="67"/>
      <c r="L98" s="26"/>
      <c r="M98" s="26"/>
      <c r="N98" s="26"/>
      <c r="O98" s="17"/>
    </row>
    <row r="99" spans="1:15" ht="6" customHeight="1">
      <c r="A99" s="65"/>
      <c r="B99" s="66"/>
      <c r="C99" s="55"/>
      <c r="D99" s="40"/>
      <c r="E99" s="40"/>
      <c r="F99" s="26"/>
      <c r="G99" s="40"/>
      <c r="H99" s="55"/>
      <c r="I99" s="27"/>
      <c r="J99" s="26"/>
      <c r="K99" s="67"/>
      <c r="L99" s="26"/>
      <c r="M99" s="26"/>
      <c r="N99" s="26"/>
      <c r="O99" s="17"/>
    </row>
    <row r="100" spans="1:15" ht="6" customHeight="1">
      <c r="A100" s="65"/>
      <c r="B100" s="66"/>
      <c r="C100" s="55"/>
      <c r="D100" s="40"/>
      <c r="E100" s="40"/>
      <c r="F100" s="26"/>
      <c r="G100" s="40"/>
      <c r="H100" s="55"/>
      <c r="I100" s="27"/>
      <c r="J100" s="26"/>
      <c r="K100" s="67"/>
      <c r="L100" s="26"/>
      <c r="M100" s="26"/>
      <c r="N100" s="26"/>
      <c r="O100" s="17"/>
    </row>
    <row r="101" spans="1:15" ht="6" customHeight="1">
      <c r="A101" s="65"/>
      <c r="B101" s="66"/>
      <c r="C101" s="55"/>
      <c r="D101" s="40"/>
      <c r="E101" s="40"/>
      <c r="F101" s="26"/>
      <c r="G101" s="40"/>
      <c r="H101" s="55"/>
      <c r="I101" s="27"/>
      <c r="J101" s="26"/>
      <c r="K101" s="67"/>
      <c r="L101" s="26"/>
      <c r="M101" s="26"/>
      <c r="N101" s="26"/>
      <c r="O101" s="17"/>
    </row>
    <row r="102" spans="1:15" ht="6" customHeight="1">
      <c r="A102" s="65"/>
      <c r="B102" s="66"/>
      <c r="C102" s="55"/>
      <c r="D102" s="40"/>
      <c r="E102" s="40"/>
      <c r="F102" s="26"/>
      <c r="G102" s="40"/>
      <c r="H102" s="55"/>
      <c r="I102" s="27"/>
      <c r="J102" s="26"/>
      <c r="K102" s="67"/>
      <c r="L102" s="26"/>
      <c r="M102" s="26"/>
      <c r="N102" s="26"/>
      <c r="O102" s="17"/>
    </row>
    <row r="103" spans="1:15" ht="6" customHeight="1">
      <c r="A103" s="65"/>
      <c r="B103" s="66"/>
      <c r="C103" s="55"/>
      <c r="D103" s="40"/>
      <c r="E103" s="40"/>
      <c r="F103" s="26"/>
      <c r="G103" s="40"/>
      <c r="H103" s="55"/>
      <c r="I103" s="27"/>
      <c r="J103" s="26"/>
      <c r="K103" s="67"/>
      <c r="L103" s="26"/>
      <c r="M103" s="26"/>
      <c r="N103" s="26"/>
      <c r="O103" s="17"/>
    </row>
    <row r="104" spans="1:15" ht="6" customHeight="1">
      <c r="A104" s="65"/>
      <c r="B104" s="66"/>
      <c r="C104" s="55"/>
      <c r="D104" s="40"/>
      <c r="E104" s="40"/>
      <c r="F104" s="26"/>
      <c r="G104" s="40"/>
      <c r="H104" s="55"/>
      <c r="I104" s="27"/>
      <c r="J104" s="26"/>
      <c r="K104" s="67"/>
      <c r="L104" s="26"/>
      <c r="M104" s="26"/>
      <c r="N104" s="26"/>
      <c r="O104" s="17"/>
    </row>
    <row r="105" spans="1:15" ht="6" customHeight="1">
      <c r="A105" s="65"/>
      <c r="B105" s="66"/>
      <c r="C105" s="55"/>
      <c r="D105" s="40"/>
      <c r="E105" s="40"/>
      <c r="F105" s="26"/>
      <c r="G105" s="40"/>
      <c r="H105" s="55"/>
      <c r="I105" s="27"/>
      <c r="J105" s="26"/>
      <c r="K105" s="67"/>
      <c r="L105" s="26"/>
      <c r="M105" s="26"/>
      <c r="N105" s="26"/>
      <c r="O105" s="17"/>
    </row>
    <row r="106" spans="1:15" ht="6" customHeight="1">
      <c r="A106" s="65"/>
      <c r="B106" s="66"/>
      <c r="C106" s="55"/>
      <c r="D106" s="40"/>
      <c r="E106" s="40"/>
      <c r="F106" s="26"/>
      <c r="G106" s="40"/>
      <c r="H106" s="55"/>
      <c r="I106" s="27"/>
      <c r="J106" s="26"/>
      <c r="K106" s="67"/>
      <c r="L106" s="26"/>
      <c r="M106" s="26"/>
      <c r="N106" s="26"/>
      <c r="O106" s="17"/>
    </row>
    <row r="107" spans="1:15" ht="6" customHeight="1">
      <c r="A107" s="65"/>
      <c r="B107" s="66"/>
      <c r="C107" s="55"/>
      <c r="D107" s="40"/>
      <c r="E107" s="40"/>
      <c r="F107" s="26"/>
      <c r="G107" s="40"/>
      <c r="H107" s="55"/>
      <c r="I107" s="27"/>
      <c r="J107" s="26"/>
      <c r="K107" s="67"/>
      <c r="L107" s="26"/>
      <c r="M107" s="26"/>
      <c r="N107" s="26"/>
      <c r="O107" s="17"/>
    </row>
    <row r="108" spans="1:15" ht="12.75">
      <c r="A108" s="65"/>
      <c r="B108" s="66"/>
      <c r="C108" s="55"/>
      <c r="D108" s="40"/>
      <c r="E108" s="40"/>
      <c r="F108" s="26"/>
      <c r="G108" s="40"/>
      <c r="H108" s="55"/>
      <c r="I108" s="27"/>
      <c r="J108" s="26"/>
      <c r="K108" s="67"/>
      <c r="L108" s="26"/>
      <c r="M108" s="26"/>
      <c r="N108" s="26"/>
      <c r="O108" s="17"/>
    </row>
    <row r="109" spans="1:15" ht="12.75">
      <c r="A109" s="65"/>
      <c r="B109" s="66"/>
      <c r="C109" s="55"/>
      <c r="D109" s="40"/>
      <c r="E109" s="40"/>
      <c r="F109" s="26"/>
      <c r="G109" s="40"/>
      <c r="H109" s="55"/>
      <c r="I109" s="27"/>
      <c r="J109" s="26"/>
      <c r="K109" s="67"/>
      <c r="L109" s="26"/>
      <c r="M109" s="26"/>
      <c r="N109" s="26"/>
      <c r="O109" s="17"/>
    </row>
    <row r="110" spans="1:15" ht="12.75">
      <c r="A110" s="65"/>
      <c r="B110" s="66"/>
      <c r="C110" s="55"/>
      <c r="D110" s="40"/>
      <c r="E110" s="40"/>
      <c r="F110" s="26"/>
      <c r="G110" s="40"/>
      <c r="H110" s="55"/>
      <c r="I110" s="27"/>
      <c r="J110" s="26"/>
      <c r="K110" s="67"/>
      <c r="L110" s="26"/>
      <c r="M110" s="26"/>
      <c r="N110" s="26"/>
      <c r="O110" s="17"/>
    </row>
    <row r="111" spans="1:15" ht="12.75">
      <c r="A111" s="65"/>
      <c r="B111" s="66"/>
      <c r="C111" s="55"/>
      <c r="D111" s="40"/>
      <c r="E111" s="40"/>
      <c r="F111" s="26"/>
      <c r="G111" s="40"/>
      <c r="H111" s="55"/>
      <c r="I111" s="27"/>
      <c r="J111" s="26"/>
      <c r="K111" s="67"/>
      <c r="L111" s="26"/>
      <c r="M111" s="26"/>
      <c r="N111" s="26"/>
      <c r="O111" s="17"/>
    </row>
    <row r="112" spans="1:15" ht="12.75">
      <c r="A112" s="65"/>
      <c r="B112" s="66"/>
      <c r="C112" s="55"/>
      <c r="D112" s="40"/>
      <c r="E112" s="40"/>
      <c r="F112" s="26"/>
      <c r="G112" s="40"/>
      <c r="H112" s="55"/>
      <c r="I112" s="27"/>
      <c r="J112" s="26"/>
      <c r="K112" s="67"/>
      <c r="L112" s="26"/>
      <c r="M112" s="26"/>
      <c r="N112" s="26"/>
      <c r="O112" s="17"/>
    </row>
    <row r="113" spans="1:15" ht="12.75">
      <c r="A113" s="65"/>
      <c r="B113" s="66"/>
      <c r="C113" s="55"/>
      <c r="D113" s="40"/>
      <c r="E113" s="40"/>
      <c r="F113" s="26"/>
      <c r="G113" s="40"/>
      <c r="H113" s="55"/>
      <c r="I113" s="27"/>
      <c r="J113" s="26"/>
      <c r="K113" s="67"/>
      <c r="L113" s="26"/>
      <c r="M113" s="26"/>
      <c r="N113" s="26"/>
      <c r="O113" s="17"/>
    </row>
    <row r="114" spans="1:15" ht="12.75">
      <c r="A114" s="65"/>
      <c r="B114" s="66"/>
      <c r="C114" s="55"/>
      <c r="D114" s="40"/>
      <c r="E114" s="40"/>
      <c r="F114" s="26"/>
      <c r="G114" s="40"/>
      <c r="H114" s="55"/>
      <c r="I114" s="27"/>
      <c r="J114" s="26"/>
      <c r="K114" s="67"/>
      <c r="L114" s="26"/>
      <c r="M114" s="26"/>
      <c r="N114" s="26"/>
      <c r="O114" s="17"/>
    </row>
    <row r="115" spans="1:15" ht="12.75">
      <c r="A115" s="65"/>
      <c r="B115" s="66"/>
      <c r="C115" s="55"/>
      <c r="D115" s="40"/>
      <c r="E115" s="40"/>
      <c r="F115" s="26"/>
      <c r="G115" s="40"/>
      <c r="H115" s="55"/>
      <c r="I115" s="27"/>
      <c r="J115" s="26"/>
      <c r="K115" s="67"/>
      <c r="L115" s="26"/>
      <c r="M115" s="26"/>
      <c r="N115" s="26"/>
      <c r="O115" s="17"/>
    </row>
    <row r="116" spans="1:15" ht="12.75">
      <c r="A116" s="65"/>
      <c r="B116" s="66"/>
      <c r="C116" s="55"/>
      <c r="D116" s="40"/>
      <c r="E116" s="40"/>
      <c r="F116" s="26"/>
      <c r="G116" s="40"/>
      <c r="H116" s="55"/>
      <c r="I116" s="27"/>
      <c r="J116" s="26"/>
      <c r="K116" s="67"/>
      <c r="L116" s="26"/>
      <c r="M116" s="26"/>
      <c r="N116" s="26"/>
      <c r="O116" s="17"/>
    </row>
    <row r="117" spans="1:15" ht="12.75">
      <c r="A117" s="65"/>
      <c r="B117" s="66"/>
      <c r="C117" s="55"/>
      <c r="D117" s="40"/>
      <c r="E117" s="40"/>
      <c r="F117" s="26"/>
      <c r="G117" s="40"/>
      <c r="H117" s="55"/>
      <c r="I117" s="27"/>
      <c r="J117" s="26"/>
      <c r="K117" s="67"/>
      <c r="L117" s="26"/>
      <c r="M117" s="26"/>
      <c r="N117" s="26"/>
      <c r="O117" s="17"/>
    </row>
    <row r="118" spans="1:15" ht="12.75">
      <c r="A118" s="65"/>
      <c r="B118" s="66"/>
      <c r="C118" s="55"/>
      <c r="D118" s="40"/>
      <c r="E118" s="40"/>
      <c r="F118" s="26"/>
      <c r="G118" s="40"/>
      <c r="H118" s="55"/>
      <c r="I118" s="27"/>
      <c r="J118" s="26"/>
      <c r="K118" s="67"/>
      <c r="L118" s="26"/>
      <c r="M118" s="26"/>
      <c r="N118" s="26"/>
      <c r="O118" s="17"/>
    </row>
    <row r="119" spans="1:15" ht="12.75">
      <c r="A119" s="65"/>
      <c r="B119" s="66"/>
      <c r="C119" s="55"/>
      <c r="D119" s="40"/>
      <c r="E119" s="40"/>
      <c r="F119" s="26"/>
      <c r="G119" s="40"/>
      <c r="H119" s="55"/>
      <c r="I119" s="27"/>
      <c r="J119" s="26"/>
      <c r="K119" s="67"/>
      <c r="L119" s="26"/>
      <c r="M119" s="26"/>
      <c r="N119" s="26"/>
      <c r="O119" s="17"/>
    </row>
    <row r="120" spans="1:15" ht="12.75">
      <c r="A120" s="65"/>
      <c r="B120" s="66"/>
      <c r="C120" s="55"/>
      <c r="D120" s="40"/>
      <c r="E120" s="40"/>
      <c r="F120" s="26"/>
      <c r="G120" s="40"/>
      <c r="H120" s="55"/>
      <c r="I120" s="27"/>
      <c r="J120" s="26"/>
      <c r="K120" s="67"/>
      <c r="L120" s="26"/>
      <c r="M120" s="26"/>
      <c r="N120" s="26"/>
      <c r="O120" s="17"/>
    </row>
    <row r="121" spans="1:15" ht="12.75">
      <c r="A121" s="65"/>
      <c r="B121" s="66"/>
      <c r="C121" s="55"/>
      <c r="D121" s="40"/>
      <c r="E121" s="40"/>
      <c r="F121" s="26"/>
      <c r="G121" s="40"/>
      <c r="H121" s="55"/>
      <c r="I121" s="27"/>
      <c r="J121" s="26"/>
      <c r="K121" s="67"/>
      <c r="L121" s="26"/>
      <c r="M121" s="26"/>
      <c r="N121" s="26"/>
      <c r="O121" s="17"/>
    </row>
    <row r="122" spans="1:15" ht="12.75">
      <c r="A122" s="65"/>
      <c r="B122" s="66"/>
      <c r="C122" s="55"/>
      <c r="D122" s="40"/>
      <c r="E122" s="40"/>
      <c r="F122" s="26"/>
      <c r="G122" s="40"/>
      <c r="H122" s="55"/>
      <c r="I122" s="27"/>
      <c r="J122" s="26"/>
      <c r="K122" s="67"/>
      <c r="L122" s="26"/>
      <c r="M122" s="26"/>
      <c r="N122" s="26"/>
      <c r="O122" s="17"/>
    </row>
    <row r="123" spans="1:15" ht="12.75">
      <c r="A123" s="65"/>
      <c r="B123" s="66"/>
      <c r="C123" s="55"/>
      <c r="D123" s="40"/>
      <c r="E123" s="40"/>
      <c r="F123" s="26"/>
      <c r="G123" s="40"/>
      <c r="H123" s="55"/>
      <c r="I123" s="27"/>
      <c r="J123" s="26"/>
      <c r="K123" s="67"/>
      <c r="L123" s="26"/>
      <c r="M123" s="26"/>
      <c r="N123" s="26"/>
      <c r="O123" s="17"/>
    </row>
    <row r="124" spans="1:15" ht="12.75">
      <c r="A124" s="65"/>
      <c r="B124" s="66"/>
      <c r="C124" s="55"/>
      <c r="D124" s="40"/>
      <c r="E124" s="40"/>
      <c r="F124" s="26"/>
      <c r="G124" s="40"/>
      <c r="H124" s="55"/>
      <c r="I124" s="27"/>
      <c r="J124" s="26"/>
      <c r="K124" s="67"/>
      <c r="L124" s="26"/>
      <c r="M124" s="26"/>
      <c r="N124" s="26"/>
      <c r="O124" s="17"/>
    </row>
    <row r="125" spans="1:15" ht="12.75">
      <c r="A125" s="65"/>
      <c r="B125" s="66"/>
      <c r="C125" s="55"/>
      <c r="D125" s="40"/>
      <c r="E125" s="40"/>
      <c r="F125" s="26"/>
      <c r="G125" s="40"/>
      <c r="H125" s="55"/>
      <c r="I125" s="27"/>
      <c r="J125" s="26"/>
      <c r="K125" s="67"/>
      <c r="L125" s="26"/>
      <c r="M125" s="26"/>
      <c r="N125" s="26"/>
      <c r="O125" s="17"/>
    </row>
    <row r="126" spans="1:15" ht="12.75">
      <c r="A126" s="65"/>
      <c r="B126" s="66"/>
      <c r="C126" s="55"/>
      <c r="D126" s="40"/>
      <c r="E126" s="40"/>
      <c r="F126" s="26"/>
      <c r="G126" s="40"/>
      <c r="H126" s="55"/>
      <c r="I126" s="27"/>
      <c r="J126" s="26"/>
      <c r="K126" s="67"/>
      <c r="L126" s="26"/>
      <c r="M126" s="26"/>
      <c r="N126" s="26"/>
      <c r="O126" s="17"/>
    </row>
    <row r="127" spans="1:15" ht="12.75">
      <c r="A127" s="65"/>
      <c r="B127" s="66"/>
      <c r="C127" s="55"/>
      <c r="D127" s="40"/>
      <c r="E127" s="40"/>
      <c r="F127" s="26"/>
      <c r="G127" s="40"/>
      <c r="H127" s="55"/>
      <c r="I127" s="27"/>
      <c r="J127" s="26"/>
      <c r="K127" s="67"/>
      <c r="L127" s="26"/>
      <c r="M127" s="26"/>
      <c r="N127" s="26"/>
      <c r="O127" s="17"/>
    </row>
    <row r="128" spans="1:15" ht="12.75">
      <c r="A128" s="65"/>
      <c r="B128" s="66"/>
      <c r="C128" s="55"/>
      <c r="D128" s="40"/>
      <c r="E128" s="40"/>
      <c r="F128" s="26"/>
      <c r="G128" s="40"/>
      <c r="H128" s="55"/>
      <c r="I128" s="27"/>
      <c r="J128" s="26"/>
      <c r="K128" s="67"/>
      <c r="L128" s="26"/>
      <c r="M128" s="26"/>
      <c r="N128" s="26"/>
      <c r="O128" s="17"/>
    </row>
    <row r="129" spans="1:15" ht="12.75">
      <c r="A129" s="65"/>
      <c r="B129" s="66"/>
      <c r="C129" s="55"/>
      <c r="D129" s="40"/>
      <c r="E129" s="40"/>
      <c r="F129" s="26"/>
      <c r="G129" s="40"/>
      <c r="H129" s="55"/>
      <c r="I129" s="27"/>
      <c r="J129" s="26"/>
      <c r="K129" s="67"/>
      <c r="L129" s="26"/>
      <c r="M129" s="26"/>
      <c r="N129" s="26"/>
      <c r="O129" s="17"/>
    </row>
    <row r="130" spans="1:15" ht="12.75">
      <c r="A130" s="65"/>
      <c r="B130" s="66"/>
      <c r="C130" s="55"/>
      <c r="D130" s="40"/>
      <c r="E130" s="40"/>
      <c r="F130" s="26"/>
      <c r="G130" s="40"/>
      <c r="H130" s="55"/>
      <c r="I130" s="27"/>
      <c r="J130" s="26"/>
      <c r="K130" s="67"/>
      <c r="L130" s="26"/>
      <c r="M130" s="26"/>
      <c r="N130" s="26"/>
      <c r="O130" s="17"/>
    </row>
    <row r="131" spans="1:15" ht="18" customHeight="1">
      <c r="A131" s="65"/>
      <c r="B131" s="66"/>
      <c r="C131" s="55"/>
      <c r="D131" s="40"/>
      <c r="E131" s="40"/>
      <c r="F131" s="26"/>
      <c r="G131" s="40"/>
      <c r="H131" s="55"/>
      <c r="I131" s="27"/>
      <c r="J131" s="26"/>
      <c r="K131" s="67"/>
      <c r="L131" s="26"/>
      <c r="M131" s="26"/>
      <c r="N131" s="26"/>
      <c r="O131" s="17"/>
    </row>
    <row r="132" spans="1:15" ht="12.75">
      <c r="A132" s="65"/>
      <c r="B132" s="66"/>
      <c r="C132" s="55"/>
      <c r="D132" s="40"/>
      <c r="E132" s="40"/>
      <c r="F132" s="26"/>
      <c r="G132" s="40"/>
      <c r="H132" s="55"/>
      <c r="I132" s="27"/>
      <c r="J132" s="26"/>
      <c r="K132" s="67"/>
      <c r="L132" s="26"/>
      <c r="M132" s="26"/>
      <c r="N132" s="26"/>
      <c r="O132" s="22"/>
    </row>
    <row r="133" spans="1:15" ht="9" customHeight="1">
      <c r="A133" s="65"/>
      <c r="B133" s="66"/>
      <c r="C133" s="55"/>
      <c r="D133" s="40"/>
      <c r="E133" s="40"/>
      <c r="F133" s="26"/>
      <c r="G133" s="40"/>
      <c r="H133" s="55"/>
      <c r="I133" s="27"/>
      <c r="J133" s="26"/>
      <c r="K133" s="67"/>
      <c r="L133" s="26"/>
      <c r="M133" s="26"/>
      <c r="N133" s="26"/>
      <c r="O133" s="22"/>
    </row>
    <row r="134" spans="1:15" ht="9" customHeight="1">
      <c r="A134" s="65"/>
      <c r="B134" s="66"/>
      <c r="C134" s="55"/>
      <c r="D134" s="40"/>
      <c r="E134" s="40"/>
      <c r="F134" s="26"/>
      <c r="G134" s="40"/>
      <c r="H134" s="55"/>
      <c r="I134" s="27"/>
      <c r="J134" s="26"/>
      <c r="K134" s="67"/>
      <c r="L134" s="26"/>
      <c r="M134" s="26"/>
      <c r="N134" s="26"/>
      <c r="O134" s="22"/>
    </row>
    <row r="135" spans="1:15" ht="12.75">
      <c r="A135" s="65"/>
      <c r="B135" s="66"/>
      <c r="C135" s="55"/>
      <c r="D135" s="40"/>
      <c r="E135" s="40"/>
      <c r="F135" s="26"/>
      <c r="G135" s="40"/>
      <c r="H135" s="55"/>
      <c r="I135" s="27"/>
      <c r="J135" s="26"/>
      <c r="K135" s="67"/>
      <c r="L135" s="26"/>
      <c r="M135" s="26"/>
      <c r="N135" s="26"/>
      <c r="O135" s="5"/>
    </row>
    <row r="136" spans="1:15" ht="9.75" customHeight="1">
      <c r="A136" s="65"/>
      <c r="B136" s="66"/>
      <c r="C136" s="55"/>
      <c r="D136" s="40"/>
      <c r="E136" s="40"/>
      <c r="F136" s="26"/>
      <c r="G136" s="40"/>
      <c r="H136" s="55"/>
      <c r="I136" s="27"/>
      <c r="J136" s="26"/>
      <c r="K136" s="67"/>
      <c r="L136" s="26"/>
      <c r="M136" s="26"/>
      <c r="N136" s="26"/>
      <c r="O136" s="6"/>
    </row>
    <row r="137" spans="1:15" ht="9.75" customHeight="1">
      <c r="A137" s="65"/>
      <c r="B137" s="66"/>
      <c r="C137" s="55"/>
      <c r="D137" s="40"/>
      <c r="E137" s="40"/>
      <c r="F137" s="26"/>
      <c r="G137" s="40"/>
      <c r="H137" s="55"/>
      <c r="I137" s="27"/>
      <c r="J137" s="26"/>
      <c r="K137" s="67"/>
      <c r="L137" s="26"/>
      <c r="M137" s="26"/>
      <c r="N137" s="26"/>
      <c r="O137" s="4"/>
    </row>
    <row r="138" spans="2:15" ht="12.75">
      <c r="B138" s="3"/>
      <c r="C138" s="44"/>
      <c r="D138" s="3"/>
      <c r="E138" s="3"/>
      <c r="F138" s="4"/>
      <c r="G138" s="4"/>
      <c r="H138" s="1"/>
      <c r="I138" s="3"/>
      <c r="J138" s="10"/>
      <c r="L138" s="4"/>
      <c r="M138" s="1"/>
      <c r="N138" s="3"/>
      <c r="O138" s="3"/>
    </row>
    <row r="139" ht="12.75">
      <c r="C139" s="45"/>
    </row>
    <row r="140" ht="12.75">
      <c r="C140" s="45"/>
    </row>
    <row r="141" spans="3:8" ht="12.75">
      <c r="C141" s="45"/>
      <c r="E141" s="21"/>
      <c r="F141" s="20"/>
      <c r="G141" s="20"/>
      <c r="H141" s="21"/>
    </row>
    <row r="142" ht="12.75">
      <c r="C142" s="45"/>
    </row>
    <row r="143" ht="12.75">
      <c r="C143" s="45"/>
    </row>
    <row r="144" ht="12.75">
      <c r="C144" s="20"/>
    </row>
    <row r="145" ht="12.75">
      <c r="C145" s="45"/>
    </row>
    <row r="146" ht="12.75">
      <c r="C146" s="47"/>
    </row>
    <row r="147" ht="12.75">
      <c r="C147" s="46"/>
    </row>
    <row r="148" ht="12.75">
      <c r="C148" s="46"/>
    </row>
  </sheetData>
  <sheetProtection/>
  <mergeCells count="8">
    <mergeCell ref="L71:N71"/>
    <mergeCell ref="L73:N73"/>
    <mergeCell ref="B1:N1"/>
    <mergeCell ref="B2:N2"/>
    <mergeCell ref="B3:N3"/>
    <mergeCell ref="C6:F6"/>
    <mergeCell ref="G6:J6"/>
    <mergeCell ref="K6:N6"/>
  </mergeCells>
  <printOptions verticalCentered="1"/>
  <pageMargins left="0.25" right="0.25" top="0.75" bottom="0.75" header="0.3" footer="0.3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Asus</cp:lastModifiedBy>
  <cp:lastPrinted>2019-07-03T01:13:43Z</cp:lastPrinted>
  <dcterms:created xsi:type="dcterms:W3CDTF">2010-12-14T13:05:54Z</dcterms:created>
  <dcterms:modified xsi:type="dcterms:W3CDTF">2019-10-02T09:25:21Z</dcterms:modified>
  <cp:category/>
  <cp:version/>
  <cp:contentType/>
  <cp:contentStatus/>
</cp:coreProperties>
</file>