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mileS\"/>
    </mc:Choice>
  </mc:AlternateContent>
  <bookViews>
    <workbookView xWindow="0" yWindow="0" windowWidth="12255" windowHeight="6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E118" i="1"/>
  <c r="E132" i="1"/>
  <c r="E133" i="1"/>
  <c r="D118" i="1"/>
  <c r="E42" i="1"/>
  <c r="E41" i="1"/>
  <c r="E40" i="1"/>
  <c r="E39" i="1"/>
  <c r="E38" i="1"/>
  <c r="E37" i="1"/>
  <c r="E36" i="1"/>
  <c r="E35" i="1"/>
  <c r="E33" i="1"/>
  <c r="E30" i="1"/>
  <c r="E28" i="1"/>
  <c r="E27" i="1"/>
  <c r="E26" i="1"/>
  <c r="E25" i="1"/>
  <c r="D43" i="1"/>
  <c r="E32" i="1"/>
  <c r="E34" i="1"/>
  <c r="D21" i="1"/>
  <c r="E20" i="1"/>
  <c r="E17" i="1"/>
  <c r="E16" i="1"/>
  <c r="E14" i="1"/>
  <c r="E134" i="1" l="1"/>
  <c r="E43" i="1"/>
  <c r="E21" i="1"/>
</calcChain>
</file>

<file path=xl/sharedStrings.xml><?xml version="1.0" encoding="utf-8"?>
<sst xmlns="http://schemas.openxmlformats.org/spreadsheetml/2006/main" count="590" uniqueCount="129">
  <si>
    <t>REGION</t>
  </si>
  <si>
    <t>REGION X</t>
  </si>
  <si>
    <t>2018 SALINTUBIG</t>
  </si>
  <si>
    <t>PROVINCES</t>
  </si>
  <si>
    <t>ALLOCATION</t>
  </si>
  <si>
    <t>COMPLETED</t>
  </si>
  <si>
    <t>BUKIDNON</t>
  </si>
  <si>
    <t>CABANGLASAN</t>
  </si>
  <si>
    <t>On-going Construction</t>
  </si>
  <si>
    <t>DANGCAGAN</t>
  </si>
  <si>
    <t>TALAKAG</t>
  </si>
  <si>
    <t>Procurement process</t>
  </si>
  <si>
    <t>CAMIGUIN</t>
  </si>
  <si>
    <t>SAGAY</t>
  </si>
  <si>
    <t>Delivery of Materials</t>
  </si>
  <si>
    <t>LANAO DEL NORTE</t>
  </si>
  <si>
    <t>BACOLOD</t>
  </si>
  <si>
    <t>DED and POW preparation</t>
  </si>
  <si>
    <t>KAUSWAGAN</t>
  </si>
  <si>
    <t>LALA</t>
  </si>
  <si>
    <t>MAGSAYSAY</t>
  </si>
  <si>
    <t>SULTAN NAGA DIMAPORO</t>
  </si>
  <si>
    <t>TUBOD</t>
  </si>
  <si>
    <t>MISAMIS OCCIDENTAL</t>
  </si>
  <si>
    <t>ALORAN</t>
  </si>
  <si>
    <t>BONIFACIO</t>
  </si>
  <si>
    <t>TUDELA</t>
  </si>
  <si>
    <t>CITY/MUNICIPALITY</t>
  </si>
  <si>
    <t>NO. OF PROJECTS</t>
  </si>
  <si>
    <t>STATUS AS OF FEBRUARY 2019</t>
  </si>
  <si>
    <t>STATUS AS OF DECEMBER 2018</t>
  </si>
  <si>
    <t>DED and POW finalization</t>
  </si>
  <si>
    <t>DED and POW  finalization</t>
  </si>
  <si>
    <t>PROVINCE</t>
  </si>
  <si>
    <t>CITY / MUNICIPALITY</t>
  </si>
  <si>
    <t>CANCELLED</t>
  </si>
  <si>
    <t>BAUNGON</t>
  </si>
  <si>
    <t>KALILANGAN</t>
  </si>
  <si>
    <t>KITAOTAO</t>
  </si>
  <si>
    <t>LANTAPAN</t>
  </si>
  <si>
    <t>MANOLO FORTICH</t>
  </si>
  <si>
    <t>SAN FERNANDO</t>
  </si>
  <si>
    <t>NUNUNGAN</t>
  </si>
  <si>
    <t>PANTAR</t>
  </si>
  <si>
    <t>JIMENEZ</t>
  </si>
  <si>
    <t>MISAMIS ORIENTAL</t>
  </si>
  <si>
    <t>BINUANGAN</t>
  </si>
  <si>
    <t>JASAAN</t>
  </si>
  <si>
    <t>KINOGUITAN</t>
  </si>
  <si>
    <t>LUGAIT</t>
  </si>
  <si>
    <t>DED and POW Preparation</t>
  </si>
  <si>
    <t>MANTICAO</t>
  </si>
  <si>
    <t>TAGOLOAN</t>
  </si>
  <si>
    <t>NO. OF PROJECT</t>
  </si>
  <si>
    <t>2018 ASSISTANCE TO MUNICIPALITIES (AM-WATER)</t>
  </si>
  <si>
    <t>STATUS AS FEBRUARY 2019</t>
  </si>
  <si>
    <t>2018 ASSISTANCE TO MUNICIPALITIES (AM-OTHERS)</t>
  </si>
  <si>
    <t>DAMULOG</t>
  </si>
  <si>
    <t>DON CARLOS</t>
  </si>
  <si>
    <t>IMPASUG-ONG</t>
  </si>
  <si>
    <t>KADINGILAN</t>
  </si>
  <si>
    <t>KIBAWE</t>
  </si>
  <si>
    <t>LIBONA</t>
  </si>
  <si>
    <t>MALITBOG</t>
  </si>
  <si>
    <t>MARAMAG</t>
  </si>
  <si>
    <t>PANGANTUCAN</t>
  </si>
  <si>
    <t>CONCEPCION</t>
  </si>
  <si>
    <t>QUEZON</t>
  </si>
  <si>
    <t>SUMILAO</t>
  </si>
  <si>
    <t>CATARMAN</t>
  </si>
  <si>
    <t>GUINSILIBAN</t>
  </si>
  <si>
    <t>DED and POW Finalization</t>
  </si>
  <si>
    <t>MAHINOG</t>
  </si>
  <si>
    <t>MAMBAJAO (Capital)</t>
  </si>
  <si>
    <t>BALOI</t>
  </si>
  <si>
    <t>BAROY</t>
  </si>
  <si>
    <t>KAPATAGAN</t>
  </si>
  <si>
    <t>KOLAMBUGAN</t>
  </si>
  <si>
    <t>LINAMON</t>
  </si>
  <si>
    <t>MAIGO</t>
  </si>
  <si>
    <t>MATUNGAO</t>
  </si>
  <si>
    <t>MUNAI</t>
  </si>
  <si>
    <t>PANTAO RAGAT</t>
  </si>
  <si>
    <t>POONA PIAGAPO</t>
  </si>
  <si>
    <t>SALVADOR</t>
  </si>
  <si>
    <t>SAPAD</t>
  </si>
  <si>
    <t>TANGCAL</t>
  </si>
  <si>
    <t>Preparation of Documentary Requirements</t>
  </si>
  <si>
    <t>BALIANGAO</t>
  </si>
  <si>
    <t>CALAMBA</t>
  </si>
  <si>
    <t>CLARIN</t>
  </si>
  <si>
    <t>DON VICTORIANO CHIONGBIAN (DON MARIANO MARCOS)</t>
  </si>
  <si>
    <t>LOPEZ JAENA</t>
  </si>
  <si>
    <t>PANAON</t>
  </si>
  <si>
    <t>PLARIDEL</t>
  </si>
  <si>
    <t>SAPANG DALAGA</t>
  </si>
  <si>
    <t>SINACABAN</t>
  </si>
  <si>
    <t>ALUBIJID</t>
  </si>
  <si>
    <t>BALINGASAG</t>
  </si>
  <si>
    <t>CLAVERIA</t>
  </si>
  <si>
    <t>GITAGUM</t>
  </si>
  <si>
    <t>LAGONGLONG</t>
  </si>
  <si>
    <t>LIBERTAD</t>
  </si>
  <si>
    <t>MAGSAYSAY (LINUGOS)</t>
  </si>
  <si>
    <t>MEDINA</t>
  </si>
  <si>
    <t>NAAWAN</t>
  </si>
  <si>
    <t>OPOL</t>
  </si>
  <si>
    <t>SALAY</t>
  </si>
  <si>
    <t>SUGBONGCOGON</t>
  </si>
  <si>
    <t>TALISAYAN</t>
  </si>
  <si>
    <t>VILLANUEVA</t>
  </si>
  <si>
    <t>BALINGOAN</t>
  </si>
  <si>
    <t>INITAO</t>
  </si>
  <si>
    <t>LAGUINDINGAN</t>
  </si>
  <si>
    <t>2018 ASSISTANCE TO MUNICIPALITIES (AM-LAR)</t>
  </si>
  <si>
    <t>1-On-going Construction</t>
  </si>
  <si>
    <t>1-Procurement process</t>
  </si>
  <si>
    <t>1-Procurement Process</t>
  </si>
  <si>
    <t>1-COMPLETED</t>
  </si>
  <si>
    <t xml:space="preserve"> 2-On-going Construction</t>
  </si>
  <si>
    <t>1-Prep. of Doc.Requirements</t>
  </si>
  <si>
    <t>2-Procurement Process</t>
  </si>
  <si>
    <t>2-Procurement process</t>
  </si>
  <si>
    <t>1-DED and POW finalization</t>
  </si>
  <si>
    <t>2-On-going Construction</t>
  </si>
  <si>
    <t>DED and POW for Review</t>
  </si>
  <si>
    <t>3-On-going Construction</t>
  </si>
  <si>
    <t>Prep. of Doc.Requirements</t>
  </si>
  <si>
    <t>1-Prep. of Doc.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</si>
</sst>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5" fillId="0" borderId="0"/>
  </cellStyleXfs>
  <cellXfs count="117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169" fontId="2" fillId="0" borderId="4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/>
    </xf>
    <xf numFmtId="0" fontId="9" fillId="0" borderId="0" xfId="2" applyFont="1" applyFill="1" applyAlignment="1"/>
    <xf numFmtId="0" fontId="9" fillId="0" borderId="0" xfId="3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9" fontId="10" fillId="0" borderId="0" xfId="1" applyNumberFormat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0" fontId="10" fillId="0" borderId="7" xfId="0" applyFont="1" applyFill="1" applyBorder="1" applyAlignment="1"/>
    <xf numFmtId="169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69" fontId="4" fillId="0" borderId="7" xfId="3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169" fontId="4" fillId="0" borderId="7" xfId="4" applyNumberFormat="1" applyFont="1" applyFill="1" applyBorder="1" applyAlignment="1">
      <alignment horizontal="center" vertical="center" wrapText="1"/>
    </xf>
    <xf numFmtId="0" fontId="11" fillId="0" borderId="12" xfId="3" applyFont="1" applyFill="1" applyBorder="1" applyAlignment="1"/>
    <xf numFmtId="0" fontId="11" fillId="0" borderId="7" xfId="3" applyFont="1" applyFill="1" applyBorder="1" applyAlignment="1">
      <alignment horizontal="center" wrapText="1"/>
    </xf>
    <xf numFmtId="3" fontId="11" fillId="0" borderId="7" xfId="3" applyNumberFormat="1" applyFont="1" applyFill="1" applyBorder="1" applyAlignment="1">
      <alignment horizontal="center" vertical="center" wrapText="1"/>
    </xf>
    <xf numFmtId="169" fontId="11" fillId="0" borderId="7" xfId="3" applyNumberFormat="1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4" fillId="0" borderId="14" xfId="5" applyFont="1" applyFill="1" applyBorder="1" applyAlignment="1">
      <alignment horizontal="center" vertical="center" wrapText="1"/>
    </xf>
    <xf numFmtId="0" fontId="9" fillId="0" borderId="0" xfId="5" quotePrefix="1" applyFont="1" applyFill="1" applyAlignment="1">
      <alignment horizontal="center" vertical="center"/>
    </xf>
    <xf numFmtId="0" fontId="4" fillId="0" borderId="7" xfId="4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169" fontId="4" fillId="0" borderId="7" xfId="5" applyNumberFormat="1" applyFont="1" applyFill="1" applyBorder="1" applyAlignment="1">
      <alignment horizontal="center" vertical="center" wrapText="1"/>
    </xf>
    <xf numFmtId="169" fontId="4" fillId="0" borderId="11" xfId="5" applyNumberFormat="1" applyFont="1" applyFill="1" applyBorder="1" applyAlignment="1">
      <alignment horizontal="center" vertical="center" wrapText="1"/>
    </xf>
    <xf numFmtId="169" fontId="2" fillId="0" borderId="7" xfId="5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9" fontId="4" fillId="0" borderId="14" xfId="4" applyNumberFormat="1" applyFont="1" applyFill="1" applyBorder="1" applyAlignment="1">
      <alignment horizontal="center" vertical="center" wrapText="1"/>
    </xf>
    <xf numFmtId="169" fontId="4" fillId="0" borderId="15" xfId="4" applyNumberFormat="1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169" fontId="4" fillId="0" borderId="14" xfId="5" applyNumberFormat="1" applyFont="1" applyFill="1" applyBorder="1" applyAlignment="1">
      <alignment horizontal="center" vertical="center" wrapText="1"/>
    </xf>
    <xf numFmtId="169" fontId="4" fillId="0" borderId="15" xfId="5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4" fillId="0" borderId="7" xfId="3" applyNumberFormat="1" applyFont="1" applyFill="1" applyBorder="1" applyAlignment="1">
      <alignment horizontal="center" vertical="center"/>
    </xf>
    <xf numFmtId="169" fontId="4" fillId="0" borderId="7" xfId="4" applyNumberFormat="1" applyFont="1" applyFill="1" applyBorder="1" applyAlignment="1">
      <alignment horizontal="center" vertical="center"/>
    </xf>
    <xf numFmtId="169" fontId="4" fillId="0" borderId="7" xfId="5" applyNumberFormat="1" applyFont="1" applyFill="1" applyBorder="1" applyAlignment="1">
      <alignment horizontal="center" vertical="center"/>
    </xf>
    <xf numFmtId="169" fontId="4" fillId="0" borderId="14" xfId="1" applyNumberFormat="1" applyFont="1" applyFill="1" applyBorder="1" applyAlignment="1">
      <alignment horizontal="center" vertical="center"/>
    </xf>
    <xf numFmtId="169" fontId="4" fillId="0" borderId="15" xfId="1" applyNumberFormat="1" applyFont="1" applyFill="1" applyBorder="1" applyAlignment="1">
      <alignment horizontal="center" vertical="center"/>
    </xf>
    <xf numFmtId="169" fontId="4" fillId="0" borderId="14" xfId="4" applyNumberFormat="1" applyFont="1" applyFill="1" applyBorder="1" applyAlignment="1">
      <alignment horizontal="center" vertical="center"/>
    </xf>
    <xf numFmtId="169" fontId="4" fillId="0" borderId="15" xfId="4" applyNumberFormat="1" applyFont="1" applyFill="1" applyBorder="1" applyAlignment="1">
      <alignment horizontal="center" vertical="center"/>
    </xf>
    <xf numFmtId="169" fontId="4" fillId="0" borderId="11" xfId="5" applyNumberFormat="1" applyFont="1" applyFill="1" applyBorder="1" applyAlignment="1">
      <alignment horizontal="center" vertical="center"/>
    </xf>
    <xf numFmtId="169" fontId="4" fillId="0" borderId="7" xfId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43" fontId="10" fillId="0" borderId="7" xfId="1" applyFont="1" applyFill="1" applyBorder="1" applyAlignment="1">
      <alignment horizontal="center" vertical="center"/>
    </xf>
    <xf numFmtId="169" fontId="8" fillId="0" borderId="7" xfId="0" applyNumberFormat="1" applyFont="1" applyFill="1" applyBorder="1" applyAlignment="1">
      <alignment horizontal="center" vertical="center"/>
    </xf>
    <xf numFmtId="169" fontId="4" fillId="0" borderId="3" xfId="1" applyNumberFormat="1" applyFont="1" applyFill="1" applyBorder="1" applyAlignment="1">
      <alignment horizontal="center" vertical="center" wrapText="1"/>
    </xf>
    <xf numFmtId="169" fontId="4" fillId="0" borderId="5" xfId="1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169" fontId="4" fillId="0" borderId="14" xfId="5" applyNumberFormat="1" applyFont="1" applyFill="1" applyBorder="1" applyAlignment="1">
      <alignment horizontal="center" vertical="center"/>
    </xf>
    <xf numFmtId="169" fontId="4" fillId="0" borderId="15" xfId="5" applyNumberFormat="1" applyFont="1" applyFill="1" applyBorder="1" applyAlignment="1">
      <alignment horizontal="center" vertical="center"/>
    </xf>
    <xf numFmtId="0" fontId="3" fillId="0" borderId="14" xfId="5" applyFont="1" applyBorder="1" applyAlignment="1">
      <alignment horizontal="center" vertical="center" wrapText="1"/>
    </xf>
    <xf numFmtId="0" fontId="3" fillId="0" borderId="15" xfId="5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5"/>
    <cellStyle name="Normal 2 2" xfId="3"/>
    <cellStyle name="Normal 3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5"/>
  <sheetViews>
    <sheetView tabSelected="1" zoomScale="70" zoomScaleNormal="70" workbookViewId="0">
      <selection activeCell="E51" sqref="E51"/>
    </sheetView>
  </sheetViews>
  <sheetFormatPr defaultColWidth="9.140625" defaultRowHeight="15.75" x14ac:dyDescent="0.25"/>
  <cols>
    <col min="1" max="1" width="18.7109375" style="24" customWidth="1"/>
    <col min="2" max="2" width="28.7109375" style="29" customWidth="1"/>
    <col min="3" max="3" width="30.7109375" style="30" customWidth="1"/>
    <col min="4" max="4" width="25.7109375" style="65" customWidth="1"/>
    <col min="5" max="5" width="25.7109375" style="31" customWidth="1"/>
    <col min="6" max="6" width="30.7109375" style="32" customWidth="1"/>
    <col min="7" max="7" width="30.7109375" style="30" customWidth="1"/>
    <col min="8" max="8" width="7.42578125" style="24" customWidth="1"/>
    <col min="9" max="9" width="16.42578125" style="24" customWidth="1"/>
    <col min="10" max="11" width="9.140625" style="24"/>
    <col min="12" max="14" width="14.7109375" style="24" customWidth="1"/>
    <col min="15" max="16384" width="9.140625" style="24"/>
  </cols>
  <sheetData>
    <row r="1" spans="1:7" ht="24" customHeight="1" x14ac:dyDescent="0.25">
      <c r="B1" s="12"/>
      <c r="C1" s="12"/>
      <c r="D1" s="12"/>
      <c r="E1" s="12"/>
      <c r="F1" s="12"/>
      <c r="G1" s="12"/>
    </row>
    <row r="2" spans="1:7" ht="15.75" customHeight="1" x14ac:dyDescent="0.25">
      <c r="B2" s="12"/>
      <c r="C2" s="12"/>
      <c r="D2" s="12"/>
      <c r="E2" s="12"/>
      <c r="F2" s="12"/>
      <c r="G2" s="12"/>
    </row>
    <row r="3" spans="1:7" ht="15.75" customHeight="1" x14ac:dyDescent="0.25">
      <c r="B3" s="3"/>
      <c r="C3" s="3"/>
      <c r="D3" s="4"/>
      <c r="E3" s="4"/>
      <c r="F3" s="4"/>
      <c r="G3" s="4"/>
    </row>
    <row r="4" spans="1:7" ht="38.1" customHeight="1" x14ac:dyDescent="0.25">
      <c r="A4" s="13" t="s">
        <v>0</v>
      </c>
      <c r="B4" s="9" t="s">
        <v>3</v>
      </c>
      <c r="C4" s="5" t="s">
        <v>27</v>
      </c>
      <c r="D4" s="14" t="s">
        <v>2</v>
      </c>
      <c r="E4" s="15"/>
      <c r="F4" s="15"/>
      <c r="G4" s="16"/>
    </row>
    <row r="5" spans="1:7" ht="54" customHeight="1" x14ac:dyDescent="0.25">
      <c r="A5" s="17"/>
      <c r="B5" s="10"/>
      <c r="C5" s="6"/>
      <c r="D5" s="66" t="s">
        <v>28</v>
      </c>
      <c r="E5" s="8" t="s">
        <v>4</v>
      </c>
      <c r="F5" s="1" t="s">
        <v>30</v>
      </c>
      <c r="G5" s="1" t="s">
        <v>29</v>
      </c>
    </row>
    <row r="6" spans="1:7" ht="35.1" customHeight="1" x14ac:dyDescent="0.25">
      <c r="A6" s="38" t="s">
        <v>1</v>
      </c>
      <c r="B6" s="18" t="s">
        <v>6</v>
      </c>
      <c r="C6" s="2" t="s">
        <v>7</v>
      </c>
      <c r="D6" s="23">
        <v>1</v>
      </c>
      <c r="E6" s="19">
        <v>2</v>
      </c>
      <c r="F6" s="20" t="s">
        <v>8</v>
      </c>
      <c r="G6" s="2" t="s">
        <v>8</v>
      </c>
    </row>
    <row r="7" spans="1:7" ht="35.1" customHeight="1" x14ac:dyDescent="0.25">
      <c r="A7" s="38" t="s">
        <v>1</v>
      </c>
      <c r="B7" s="21" t="s">
        <v>6</v>
      </c>
      <c r="C7" s="2" t="s">
        <v>9</v>
      </c>
      <c r="D7" s="23">
        <v>1</v>
      </c>
      <c r="E7" s="19">
        <v>10</v>
      </c>
      <c r="F7" s="20" t="s">
        <v>31</v>
      </c>
      <c r="G7" s="2" t="s">
        <v>31</v>
      </c>
    </row>
    <row r="8" spans="1:7" s="25" customFormat="1" ht="35.1" customHeight="1" x14ac:dyDescent="0.25">
      <c r="A8" s="38" t="s">
        <v>1</v>
      </c>
      <c r="B8" s="2" t="s">
        <v>6</v>
      </c>
      <c r="C8" s="2" t="s">
        <v>10</v>
      </c>
      <c r="D8" s="23">
        <v>1</v>
      </c>
      <c r="E8" s="19">
        <v>10</v>
      </c>
      <c r="F8" s="20" t="s">
        <v>11</v>
      </c>
      <c r="G8" s="2" t="s">
        <v>11</v>
      </c>
    </row>
    <row r="9" spans="1:7" s="25" customFormat="1" ht="35.1" customHeight="1" x14ac:dyDescent="0.25">
      <c r="A9" s="38" t="s">
        <v>1</v>
      </c>
      <c r="B9" s="2" t="s">
        <v>12</v>
      </c>
      <c r="C9" s="2" t="s">
        <v>13</v>
      </c>
      <c r="D9" s="23">
        <v>1</v>
      </c>
      <c r="E9" s="19">
        <v>2</v>
      </c>
      <c r="F9" s="20" t="s">
        <v>14</v>
      </c>
      <c r="G9" s="2" t="s">
        <v>14</v>
      </c>
    </row>
    <row r="10" spans="1:7" ht="35.1" customHeight="1" x14ac:dyDescent="0.25">
      <c r="A10" s="38" t="s">
        <v>1</v>
      </c>
      <c r="B10" s="21" t="s">
        <v>15</v>
      </c>
      <c r="C10" s="2" t="s">
        <v>16</v>
      </c>
      <c r="D10" s="23"/>
      <c r="E10" s="19">
        <v>3</v>
      </c>
      <c r="F10" s="20" t="s">
        <v>17</v>
      </c>
      <c r="G10" s="2" t="s">
        <v>17</v>
      </c>
    </row>
    <row r="11" spans="1:7" ht="35.1" customHeight="1" x14ac:dyDescent="0.25">
      <c r="A11" s="38" t="s">
        <v>1</v>
      </c>
      <c r="B11" s="21" t="s">
        <v>15</v>
      </c>
      <c r="C11" s="2" t="s">
        <v>18</v>
      </c>
      <c r="D11" s="23">
        <v>2</v>
      </c>
      <c r="E11" s="19">
        <v>5</v>
      </c>
      <c r="F11" s="20" t="s">
        <v>17</v>
      </c>
      <c r="G11" s="2" t="s">
        <v>17</v>
      </c>
    </row>
    <row r="12" spans="1:7" ht="35.1" customHeight="1" x14ac:dyDescent="0.25">
      <c r="A12" s="38" t="s">
        <v>1</v>
      </c>
      <c r="B12" s="2" t="s">
        <v>15</v>
      </c>
      <c r="C12" s="2" t="s">
        <v>19</v>
      </c>
      <c r="D12" s="23">
        <v>1</v>
      </c>
      <c r="E12" s="19">
        <v>12</v>
      </c>
      <c r="F12" s="20" t="s">
        <v>11</v>
      </c>
      <c r="G12" s="2" t="s">
        <v>11</v>
      </c>
    </row>
    <row r="13" spans="1:7" ht="35.1" customHeight="1" x14ac:dyDescent="0.25">
      <c r="A13" s="38" t="s">
        <v>1</v>
      </c>
      <c r="B13" s="2" t="s">
        <v>15</v>
      </c>
      <c r="C13" s="21" t="s">
        <v>20</v>
      </c>
      <c r="D13" s="23">
        <v>1</v>
      </c>
      <c r="E13" s="19">
        <v>10</v>
      </c>
      <c r="F13" s="20" t="s">
        <v>31</v>
      </c>
      <c r="G13" s="2" t="s">
        <v>32</v>
      </c>
    </row>
    <row r="14" spans="1:7" ht="17.45" customHeight="1" x14ac:dyDescent="0.25">
      <c r="A14" s="71" t="s">
        <v>1</v>
      </c>
      <c r="B14" s="100" t="s">
        <v>15</v>
      </c>
      <c r="C14" s="110" t="s">
        <v>21</v>
      </c>
      <c r="D14" s="107">
        <v>3</v>
      </c>
      <c r="E14" s="95">
        <f>3+2+3</f>
        <v>8</v>
      </c>
      <c r="F14" s="102" t="s">
        <v>121</v>
      </c>
      <c r="G14" s="21" t="s">
        <v>124</v>
      </c>
    </row>
    <row r="15" spans="1:7" ht="17.45" customHeight="1" x14ac:dyDescent="0.25">
      <c r="A15" s="72"/>
      <c r="B15" s="101"/>
      <c r="C15" s="110"/>
      <c r="D15" s="108"/>
      <c r="E15" s="96"/>
      <c r="F15" s="103" t="s">
        <v>115</v>
      </c>
      <c r="G15" s="111" t="s">
        <v>117</v>
      </c>
    </row>
    <row r="16" spans="1:7" ht="35.1" customHeight="1" x14ac:dyDescent="0.25">
      <c r="A16" s="38" t="s">
        <v>1</v>
      </c>
      <c r="B16" s="22" t="s">
        <v>15</v>
      </c>
      <c r="C16" s="109" t="s">
        <v>22</v>
      </c>
      <c r="D16" s="23">
        <v>3</v>
      </c>
      <c r="E16" s="19">
        <f>3+3+2</f>
        <v>8</v>
      </c>
      <c r="F16" s="20" t="s">
        <v>11</v>
      </c>
      <c r="G16" s="2" t="s">
        <v>11</v>
      </c>
    </row>
    <row r="17" spans="1:8" ht="17.45" customHeight="1" x14ac:dyDescent="0.25">
      <c r="A17" s="71" t="s">
        <v>1</v>
      </c>
      <c r="B17" s="105" t="s">
        <v>23</v>
      </c>
      <c r="C17" s="99" t="s">
        <v>24</v>
      </c>
      <c r="D17" s="97">
        <v>3</v>
      </c>
      <c r="E17" s="95">
        <f>3+3+2</f>
        <v>8</v>
      </c>
      <c r="F17" s="102" t="s">
        <v>122</v>
      </c>
      <c r="G17" s="21" t="s">
        <v>122</v>
      </c>
    </row>
    <row r="18" spans="1:8" ht="17.45" customHeight="1" x14ac:dyDescent="0.25">
      <c r="A18" s="72"/>
      <c r="B18" s="106"/>
      <c r="C18" s="104"/>
      <c r="D18" s="98"/>
      <c r="E18" s="96"/>
      <c r="F18" s="103" t="s">
        <v>123</v>
      </c>
      <c r="G18" s="111" t="s">
        <v>123</v>
      </c>
    </row>
    <row r="19" spans="1:8" ht="35.1" customHeight="1" x14ac:dyDescent="0.25">
      <c r="A19" s="38" t="s">
        <v>1</v>
      </c>
      <c r="B19" s="21" t="s">
        <v>23</v>
      </c>
      <c r="C19" s="2" t="s">
        <v>25</v>
      </c>
      <c r="D19" s="23">
        <v>1</v>
      </c>
      <c r="E19" s="19">
        <v>2</v>
      </c>
      <c r="F19" s="20" t="s">
        <v>8</v>
      </c>
      <c r="G19" s="2" t="s">
        <v>5</v>
      </c>
    </row>
    <row r="20" spans="1:8" ht="35.1" customHeight="1" x14ac:dyDescent="0.25">
      <c r="A20" s="38" t="s">
        <v>1</v>
      </c>
      <c r="B20" s="21" t="s">
        <v>23</v>
      </c>
      <c r="C20" s="21" t="s">
        <v>26</v>
      </c>
      <c r="D20" s="23">
        <v>2</v>
      </c>
      <c r="E20" s="19">
        <f>3+3</f>
        <v>6</v>
      </c>
      <c r="F20" s="20" t="s">
        <v>31</v>
      </c>
      <c r="G20" s="2" t="s">
        <v>32</v>
      </c>
    </row>
    <row r="21" spans="1:8" ht="35.1" customHeight="1" x14ac:dyDescent="0.25">
      <c r="A21" s="33"/>
      <c r="B21" s="56"/>
      <c r="C21" s="22"/>
      <c r="D21" s="34">
        <f>SUM(D6:D20)</f>
        <v>20</v>
      </c>
      <c r="E21" s="34">
        <f>SUM(E6:E20)</f>
        <v>86</v>
      </c>
      <c r="F21" s="7"/>
      <c r="G21" s="2"/>
    </row>
    <row r="22" spans="1:8" s="27" customFormat="1" ht="27.75" customHeight="1" x14ac:dyDescent="0.25">
      <c r="A22" s="50"/>
      <c r="B22" s="37"/>
      <c r="C22" s="37"/>
      <c r="D22" s="36"/>
      <c r="E22" s="36"/>
      <c r="F22" s="36"/>
      <c r="G22" s="36"/>
      <c r="H22" s="37"/>
    </row>
    <row r="23" spans="1:8" s="28" customFormat="1" ht="38.1" customHeight="1" x14ac:dyDescent="0.2">
      <c r="A23" s="51" t="s">
        <v>0</v>
      </c>
      <c r="B23" s="53" t="s">
        <v>33</v>
      </c>
      <c r="C23" s="53" t="s">
        <v>34</v>
      </c>
      <c r="D23" s="15" t="s">
        <v>54</v>
      </c>
      <c r="E23" s="15"/>
      <c r="F23" s="15"/>
      <c r="G23" s="16"/>
      <c r="H23" s="26"/>
    </row>
    <row r="24" spans="1:8" s="27" customFormat="1" ht="54" customHeight="1" x14ac:dyDescent="0.2">
      <c r="A24" s="52"/>
      <c r="B24" s="54"/>
      <c r="C24" s="54"/>
      <c r="D24" s="67" t="s">
        <v>53</v>
      </c>
      <c r="E24" s="82" t="s">
        <v>4</v>
      </c>
      <c r="F24" s="1" t="s">
        <v>30</v>
      </c>
      <c r="G24" s="1" t="s">
        <v>55</v>
      </c>
    </row>
    <row r="25" spans="1:8" s="27" customFormat="1" ht="35.1" customHeight="1" x14ac:dyDescent="0.2">
      <c r="A25" s="38" t="s">
        <v>1</v>
      </c>
      <c r="B25" s="39" t="s">
        <v>6</v>
      </c>
      <c r="C25" s="40" t="s">
        <v>36</v>
      </c>
      <c r="D25" s="41">
        <v>1</v>
      </c>
      <c r="E25" s="83">
        <f>5789211.39/1000000</f>
        <v>5.7892113899999993</v>
      </c>
      <c r="F25" s="11" t="s">
        <v>11</v>
      </c>
      <c r="G25" s="40" t="s">
        <v>11</v>
      </c>
    </row>
    <row r="26" spans="1:8" s="27" customFormat="1" ht="35.1" customHeight="1" x14ac:dyDescent="0.2">
      <c r="A26" s="38" t="s">
        <v>1</v>
      </c>
      <c r="B26" s="39" t="s">
        <v>6</v>
      </c>
      <c r="C26" s="40" t="s">
        <v>37</v>
      </c>
      <c r="D26" s="41">
        <v>1</v>
      </c>
      <c r="E26" s="83">
        <f>6063791.99/1000000</f>
        <v>6.0637919900000004</v>
      </c>
      <c r="F26" s="11" t="s">
        <v>11</v>
      </c>
      <c r="G26" s="40" t="s">
        <v>11</v>
      </c>
    </row>
    <row r="27" spans="1:8" s="27" customFormat="1" ht="35.1" customHeight="1" x14ac:dyDescent="0.2">
      <c r="A27" s="38" t="s">
        <v>1</v>
      </c>
      <c r="B27" s="39" t="s">
        <v>6</v>
      </c>
      <c r="C27" s="40" t="s">
        <v>38</v>
      </c>
      <c r="D27" s="41">
        <v>1</v>
      </c>
      <c r="E27" s="83">
        <f>7762936.76/1000000</f>
        <v>7.7629367599999997</v>
      </c>
      <c r="F27" s="40" t="s">
        <v>35</v>
      </c>
      <c r="G27" s="40" t="s">
        <v>35</v>
      </c>
    </row>
    <row r="28" spans="1:8" s="27" customFormat="1" ht="35.1" customHeight="1" x14ac:dyDescent="0.2">
      <c r="A28" s="38" t="s">
        <v>1</v>
      </c>
      <c r="B28" s="39" t="s">
        <v>6</v>
      </c>
      <c r="C28" s="40" t="s">
        <v>39</v>
      </c>
      <c r="D28" s="41">
        <v>1</v>
      </c>
      <c r="E28" s="83">
        <f>6697903.28/1000000</f>
        <v>6.6979032800000002</v>
      </c>
      <c r="F28" s="40" t="s">
        <v>11</v>
      </c>
      <c r="G28" s="40" t="s">
        <v>11</v>
      </c>
    </row>
    <row r="29" spans="1:8" s="27" customFormat="1" ht="35.1" customHeight="1" x14ac:dyDescent="0.2">
      <c r="A29" s="38" t="s">
        <v>1</v>
      </c>
      <c r="B29" s="39" t="s">
        <v>6</v>
      </c>
      <c r="C29" s="42" t="s">
        <v>40</v>
      </c>
      <c r="D29" s="41">
        <v>4</v>
      </c>
      <c r="E29" s="83">
        <v>7.47</v>
      </c>
      <c r="F29" s="40" t="s">
        <v>11</v>
      </c>
      <c r="G29" s="40" t="s">
        <v>11</v>
      </c>
    </row>
    <row r="30" spans="1:8" s="27" customFormat="1" ht="35.1" customHeight="1" x14ac:dyDescent="0.2">
      <c r="A30" s="38" t="s">
        <v>1</v>
      </c>
      <c r="B30" s="39" t="s">
        <v>6</v>
      </c>
      <c r="C30" s="40" t="s">
        <v>41</v>
      </c>
      <c r="D30" s="41">
        <v>1</v>
      </c>
      <c r="E30" s="83">
        <f>6472100.47/1000000</f>
        <v>6.47210047</v>
      </c>
      <c r="F30" s="40" t="s">
        <v>8</v>
      </c>
      <c r="G30" s="40" t="s">
        <v>8</v>
      </c>
    </row>
    <row r="31" spans="1:8" s="27" customFormat="1" ht="35.1" customHeight="1" x14ac:dyDescent="0.2">
      <c r="A31" s="38" t="s">
        <v>1</v>
      </c>
      <c r="B31" s="39" t="s">
        <v>12</v>
      </c>
      <c r="C31" s="42" t="s">
        <v>13</v>
      </c>
      <c r="D31" s="41">
        <v>2</v>
      </c>
      <c r="E31" s="83">
        <v>3.92</v>
      </c>
      <c r="F31" s="40" t="s">
        <v>8</v>
      </c>
      <c r="G31" s="40" t="s">
        <v>8</v>
      </c>
    </row>
    <row r="32" spans="1:8" s="27" customFormat="1" ht="35.1" customHeight="1" x14ac:dyDescent="0.2">
      <c r="A32" s="38" t="s">
        <v>1</v>
      </c>
      <c r="B32" s="39" t="s">
        <v>15</v>
      </c>
      <c r="C32" s="43" t="s">
        <v>18</v>
      </c>
      <c r="D32" s="44">
        <v>2</v>
      </c>
      <c r="E32" s="84">
        <f>0.21977294+0.21977293</f>
        <v>0.43954587000000001</v>
      </c>
      <c r="F32" s="40" t="s">
        <v>11</v>
      </c>
      <c r="G32" s="40" t="s">
        <v>11</v>
      </c>
    </row>
    <row r="33" spans="1:8" s="27" customFormat="1" ht="35.1" customHeight="1" x14ac:dyDescent="0.2">
      <c r="A33" s="38" t="s">
        <v>1</v>
      </c>
      <c r="B33" s="39" t="s">
        <v>15</v>
      </c>
      <c r="C33" s="39" t="s">
        <v>42</v>
      </c>
      <c r="D33" s="44">
        <v>1</v>
      </c>
      <c r="E33" s="84">
        <f>3999887.14/1000000</f>
        <v>3.9998871400000002</v>
      </c>
      <c r="F33" s="40" t="s">
        <v>11</v>
      </c>
      <c r="G33" s="40" t="s">
        <v>11</v>
      </c>
    </row>
    <row r="34" spans="1:8" s="27" customFormat="1" ht="35.1" customHeight="1" x14ac:dyDescent="0.2">
      <c r="A34" s="38" t="s">
        <v>1</v>
      </c>
      <c r="B34" s="39" t="s">
        <v>15</v>
      </c>
      <c r="C34" s="43" t="s">
        <v>43</v>
      </c>
      <c r="D34" s="44">
        <v>2</v>
      </c>
      <c r="E34" s="84">
        <f>2+2</f>
        <v>4</v>
      </c>
      <c r="F34" s="40" t="s">
        <v>8</v>
      </c>
      <c r="G34" s="40" t="s">
        <v>8</v>
      </c>
    </row>
    <row r="35" spans="1:8" s="27" customFormat="1" ht="35.1" customHeight="1" x14ac:dyDescent="0.2">
      <c r="A35" s="38" t="s">
        <v>1</v>
      </c>
      <c r="B35" s="39" t="s">
        <v>15</v>
      </c>
      <c r="C35" s="39" t="s">
        <v>21</v>
      </c>
      <c r="D35" s="44">
        <v>1</v>
      </c>
      <c r="E35" s="84">
        <f>7823212.13/1000000</f>
        <v>7.8232121299999999</v>
      </c>
      <c r="F35" s="40" t="s">
        <v>8</v>
      </c>
      <c r="G35" s="40" t="s">
        <v>8</v>
      </c>
    </row>
    <row r="36" spans="1:8" s="27" customFormat="1" ht="35.1" customHeight="1" x14ac:dyDescent="0.2">
      <c r="A36" s="38" t="s">
        <v>1</v>
      </c>
      <c r="B36" s="39" t="s">
        <v>23</v>
      </c>
      <c r="C36" s="40" t="s">
        <v>44</v>
      </c>
      <c r="D36" s="41">
        <v>1</v>
      </c>
      <c r="E36" s="83">
        <f>12987707.44/1000000</f>
        <v>12.987707439999999</v>
      </c>
      <c r="F36" s="40" t="s">
        <v>11</v>
      </c>
      <c r="G36" s="40" t="s">
        <v>8</v>
      </c>
    </row>
    <row r="37" spans="1:8" s="27" customFormat="1" ht="35.1" customHeight="1" x14ac:dyDescent="0.2">
      <c r="A37" s="38" t="s">
        <v>1</v>
      </c>
      <c r="B37" s="39" t="s">
        <v>45</v>
      </c>
      <c r="C37" s="40" t="s">
        <v>46</v>
      </c>
      <c r="D37" s="41">
        <v>1</v>
      </c>
      <c r="E37" s="83">
        <f>15219428.42/1000000</f>
        <v>15.21942842</v>
      </c>
      <c r="F37" s="40" t="s">
        <v>11</v>
      </c>
      <c r="G37" s="40" t="s">
        <v>11</v>
      </c>
    </row>
    <row r="38" spans="1:8" s="27" customFormat="1" ht="35.1" customHeight="1" x14ac:dyDescent="0.2">
      <c r="A38" s="38" t="s">
        <v>1</v>
      </c>
      <c r="B38" s="39" t="s">
        <v>45</v>
      </c>
      <c r="C38" s="40" t="s">
        <v>47</v>
      </c>
      <c r="D38" s="41">
        <v>1</v>
      </c>
      <c r="E38" s="83">
        <f>9219667.43/1000000</f>
        <v>9.2196674299999994</v>
      </c>
      <c r="F38" s="40" t="s">
        <v>11</v>
      </c>
      <c r="G38" s="40" t="s">
        <v>11</v>
      </c>
    </row>
    <row r="39" spans="1:8" s="27" customFormat="1" ht="35.1" customHeight="1" x14ac:dyDescent="0.2">
      <c r="A39" s="38" t="s">
        <v>1</v>
      </c>
      <c r="B39" s="39" t="s">
        <v>45</v>
      </c>
      <c r="C39" s="39" t="s">
        <v>48</v>
      </c>
      <c r="D39" s="41">
        <v>1</v>
      </c>
      <c r="E39" s="83">
        <f>9472079.68/1000000</f>
        <v>9.4720796800000002</v>
      </c>
      <c r="F39" s="40" t="s">
        <v>11</v>
      </c>
      <c r="G39" s="40" t="s">
        <v>11</v>
      </c>
    </row>
    <row r="40" spans="1:8" s="27" customFormat="1" ht="35.1" customHeight="1" x14ac:dyDescent="0.2">
      <c r="A40" s="38" t="s">
        <v>1</v>
      </c>
      <c r="B40" s="39" t="s">
        <v>45</v>
      </c>
      <c r="C40" s="40" t="s">
        <v>49</v>
      </c>
      <c r="D40" s="41">
        <v>1</v>
      </c>
      <c r="E40" s="83">
        <f>7979396.16/1000000</f>
        <v>7.9793961600000003</v>
      </c>
      <c r="F40" s="40" t="s">
        <v>50</v>
      </c>
      <c r="G40" s="40" t="s">
        <v>50</v>
      </c>
    </row>
    <row r="41" spans="1:8" s="27" customFormat="1" ht="35.1" customHeight="1" x14ac:dyDescent="0.2">
      <c r="A41" s="38" t="s">
        <v>1</v>
      </c>
      <c r="B41" s="39" t="s">
        <v>45</v>
      </c>
      <c r="C41" s="40" t="s">
        <v>51</v>
      </c>
      <c r="D41" s="41">
        <v>1</v>
      </c>
      <c r="E41" s="83">
        <f>7412580.14/1000000</f>
        <v>7.4125801399999993</v>
      </c>
      <c r="F41" s="40" t="s">
        <v>11</v>
      </c>
      <c r="G41" s="40" t="s">
        <v>8</v>
      </c>
    </row>
    <row r="42" spans="1:8" s="27" customFormat="1" ht="35.1" customHeight="1" x14ac:dyDescent="0.2">
      <c r="A42" s="38" t="s">
        <v>1</v>
      </c>
      <c r="B42" s="39" t="s">
        <v>45</v>
      </c>
      <c r="C42" s="39" t="s">
        <v>52</v>
      </c>
      <c r="D42" s="41">
        <v>1</v>
      </c>
      <c r="E42" s="83">
        <f>5809213/1000000</f>
        <v>5.8092129999999997</v>
      </c>
      <c r="F42" s="40" t="s">
        <v>50</v>
      </c>
      <c r="G42" s="40" t="s">
        <v>50</v>
      </c>
    </row>
    <row r="43" spans="1:8" s="27" customFormat="1" ht="35.1" customHeight="1" x14ac:dyDescent="0.25">
      <c r="A43" s="45"/>
      <c r="B43" s="46"/>
      <c r="C43" s="47"/>
      <c r="D43" s="48">
        <f>SUM(D25:D42)</f>
        <v>24</v>
      </c>
      <c r="E43" s="48">
        <f>SUM(E25:E42)</f>
        <v>128.5386613</v>
      </c>
      <c r="F43" s="49"/>
      <c r="G43" s="49"/>
    </row>
    <row r="44" spans="1:8" s="27" customFormat="1" ht="44.25" customHeight="1" x14ac:dyDescent="0.25">
      <c r="A44" s="24"/>
      <c r="B44" s="29"/>
      <c r="C44" s="30"/>
      <c r="D44" s="65"/>
      <c r="E44" s="31"/>
      <c r="F44" s="32"/>
      <c r="G44" s="35"/>
    </row>
    <row r="45" spans="1:8" s="28" customFormat="1" ht="38.1" customHeight="1" x14ac:dyDescent="0.2">
      <c r="A45" s="51" t="s">
        <v>0</v>
      </c>
      <c r="B45" s="53" t="s">
        <v>33</v>
      </c>
      <c r="C45" s="53" t="s">
        <v>34</v>
      </c>
      <c r="D45" s="15" t="s">
        <v>114</v>
      </c>
      <c r="E45" s="15"/>
      <c r="F45" s="15"/>
      <c r="G45" s="16"/>
      <c r="H45" s="26"/>
    </row>
    <row r="46" spans="1:8" s="27" customFormat="1" ht="54" customHeight="1" x14ac:dyDescent="0.2">
      <c r="A46" s="52"/>
      <c r="B46" s="54"/>
      <c r="C46" s="54"/>
      <c r="D46" s="67" t="s">
        <v>53</v>
      </c>
      <c r="E46" s="82" t="s">
        <v>4</v>
      </c>
      <c r="F46" s="1" t="s">
        <v>30</v>
      </c>
      <c r="G46" s="1" t="s">
        <v>55</v>
      </c>
    </row>
    <row r="47" spans="1:8" s="59" customFormat="1" ht="35.1" customHeight="1" x14ac:dyDescent="0.25">
      <c r="A47" s="38" t="s">
        <v>1</v>
      </c>
      <c r="B47" s="57" t="s">
        <v>6</v>
      </c>
      <c r="C47" s="57" t="s">
        <v>7</v>
      </c>
      <c r="D47" s="68">
        <v>1</v>
      </c>
      <c r="E47" s="85">
        <v>6.66</v>
      </c>
      <c r="F47" s="57" t="s">
        <v>8</v>
      </c>
      <c r="G47" s="57" t="s">
        <v>5</v>
      </c>
      <c r="H47" s="58"/>
    </row>
    <row r="48" spans="1:8" s="59" customFormat="1" ht="35.1" customHeight="1" x14ac:dyDescent="0.25">
      <c r="A48" s="38" t="s">
        <v>1</v>
      </c>
      <c r="B48" s="57" t="s">
        <v>6</v>
      </c>
      <c r="C48" s="60" t="s">
        <v>57</v>
      </c>
      <c r="D48" s="68">
        <v>2</v>
      </c>
      <c r="E48" s="85">
        <v>5.5</v>
      </c>
      <c r="F48" s="57" t="s">
        <v>8</v>
      </c>
      <c r="G48" s="57" t="s">
        <v>8</v>
      </c>
      <c r="H48" s="61"/>
    </row>
    <row r="49" spans="1:8" s="59" customFormat="1" ht="35.1" customHeight="1" x14ac:dyDescent="0.25">
      <c r="A49" s="38" t="s">
        <v>1</v>
      </c>
      <c r="B49" s="57" t="s">
        <v>6</v>
      </c>
      <c r="C49" s="60" t="s">
        <v>9</v>
      </c>
      <c r="D49" s="68">
        <v>2</v>
      </c>
      <c r="E49" s="85">
        <v>7.2</v>
      </c>
      <c r="F49" s="57" t="s">
        <v>8</v>
      </c>
      <c r="G49" s="57" t="s">
        <v>8</v>
      </c>
      <c r="H49" s="58"/>
    </row>
    <row r="50" spans="1:8" s="59" customFormat="1" ht="35.1" customHeight="1" x14ac:dyDescent="0.25">
      <c r="A50" s="38" t="s">
        <v>1</v>
      </c>
      <c r="B50" s="57" t="s">
        <v>6</v>
      </c>
      <c r="C50" s="57" t="s">
        <v>58</v>
      </c>
      <c r="D50" s="68">
        <v>1</v>
      </c>
      <c r="E50" s="85">
        <v>7.9</v>
      </c>
      <c r="F50" s="57" t="s">
        <v>11</v>
      </c>
      <c r="G50" s="57" t="s">
        <v>11</v>
      </c>
      <c r="H50" s="58"/>
    </row>
    <row r="51" spans="1:8" s="59" customFormat="1" ht="35.1" customHeight="1" x14ac:dyDescent="0.25">
      <c r="A51" s="38" t="s">
        <v>1</v>
      </c>
      <c r="B51" s="57" t="s">
        <v>6</v>
      </c>
      <c r="C51" s="57" t="s">
        <v>59</v>
      </c>
      <c r="D51" s="68">
        <v>1</v>
      </c>
      <c r="E51" s="85">
        <v>6.2</v>
      </c>
      <c r="F51" s="57" t="s">
        <v>8</v>
      </c>
      <c r="G51" s="57" t="s">
        <v>5</v>
      </c>
      <c r="H51" s="58"/>
    </row>
    <row r="52" spans="1:8" s="59" customFormat="1" ht="35.1" customHeight="1" x14ac:dyDescent="0.25">
      <c r="A52" s="38" t="s">
        <v>1</v>
      </c>
      <c r="B52" s="57" t="s">
        <v>6</v>
      </c>
      <c r="C52" s="57" t="s">
        <v>60</v>
      </c>
      <c r="D52" s="68">
        <v>1</v>
      </c>
      <c r="E52" s="85">
        <v>5.7</v>
      </c>
      <c r="F52" s="57" t="s">
        <v>8</v>
      </c>
      <c r="G52" s="57" t="s">
        <v>8</v>
      </c>
      <c r="H52" s="58"/>
    </row>
    <row r="53" spans="1:8" s="59" customFormat="1" ht="35.1" customHeight="1" x14ac:dyDescent="0.25">
      <c r="A53" s="38" t="s">
        <v>1</v>
      </c>
      <c r="B53" s="57" t="s">
        <v>6</v>
      </c>
      <c r="C53" s="57" t="s">
        <v>61</v>
      </c>
      <c r="D53" s="68">
        <v>1</v>
      </c>
      <c r="E53" s="85">
        <v>5.9</v>
      </c>
      <c r="F53" s="57" t="s">
        <v>8</v>
      </c>
      <c r="G53" s="57" t="s">
        <v>8</v>
      </c>
      <c r="H53" s="58"/>
    </row>
    <row r="54" spans="1:8" s="59" customFormat="1" ht="35.1" customHeight="1" x14ac:dyDescent="0.25">
      <c r="A54" s="38" t="s">
        <v>1</v>
      </c>
      <c r="B54" s="57" t="s">
        <v>6</v>
      </c>
      <c r="C54" s="57" t="s">
        <v>62</v>
      </c>
      <c r="D54" s="68">
        <v>1</v>
      </c>
      <c r="E54" s="85">
        <v>8.8000000000000007</v>
      </c>
      <c r="F54" s="57" t="s">
        <v>8</v>
      </c>
      <c r="G54" s="57" t="s">
        <v>8</v>
      </c>
      <c r="H54" s="58"/>
    </row>
    <row r="55" spans="1:8" s="59" customFormat="1" ht="35.1" customHeight="1" x14ac:dyDescent="0.25">
      <c r="A55" s="38" t="s">
        <v>1</v>
      </c>
      <c r="B55" s="57" t="s">
        <v>6</v>
      </c>
      <c r="C55" s="57" t="s">
        <v>63</v>
      </c>
      <c r="D55" s="68">
        <v>1</v>
      </c>
      <c r="E55" s="85">
        <v>5.4</v>
      </c>
      <c r="F55" s="57" t="s">
        <v>11</v>
      </c>
      <c r="G55" s="57" t="s">
        <v>8</v>
      </c>
      <c r="H55" s="58"/>
    </row>
    <row r="56" spans="1:8" s="59" customFormat="1" ht="35.1" customHeight="1" x14ac:dyDescent="0.25">
      <c r="A56" s="38" t="s">
        <v>1</v>
      </c>
      <c r="B56" s="57" t="s">
        <v>6</v>
      </c>
      <c r="C56" s="60" t="s">
        <v>64</v>
      </c>
      <c r="D56" s="68">
        <v>1</v>
      </c>
      <c r="E56" s="85">
        <v>5.6</v>
      </c>
      <c r="F56" s="57" t="s">
        <v>11</v>
      </c>
      <c r="G56" s="57" t="s">
        <v>11</v>
      </c>
      <c r="H56" s="58"/>
    </row>
    <row r="57" spans="1:8" s="59" customFormat="1" ht="35.1" customHeight="1" x14ac:dyDescent="0.25">
      <c r="A57" s="38" t="s">
        <v>1</v>
      </c>
      <c r="B57" s="57" t="s">
        <v>6</v>
      </c>
      <c r="C57" s="60" t="s">
        <v>65</v>
      </c>
      <c r="D57" s="68">
        <v>2</v>
      </c>
      <c r="E57" s="85">
        <v>6.4</v>
      </c>
      <c r="F57" s="57" t="s">
        <v>11</v>
      </c>
      <c r="G57" s="57" t="s">
        <v>11</v>
      </c>
      <c r="H57" s="58"/>
    </row>
    <row r="58" spans="1:8" s="59" customFormat="1" ht="35.1" customHeight="1" x14ac:dyDescent="0.25">
      <c r="A58" s="38" t="s">
        <v>1</v>
      </c>
      <c r="B58" s="57" t="s">
        <v>6</v>
      </c>
      <c r="C58" s="57" t="s">
        <v>67</v>
      </c>
      <c r="D58" s="68">
        <v>1</v>
      </c>
      <c r="E58" s="85">
        <v>9.1</v>
      </c>
      <c r="F58" s="57" t="s">
        <v>8</v>
      </c>
      <c r="G58" s="57" t="s">
        <v>5</v>
      </c>
      <c r="H58" s="58"/>
    </row>
    <row r="59" spans="1:8" s="59" customFormat="1" ht="35.1" customHeight="1" x14ac:dyDescent="0.25">
      <c r="A59" s="38" t="s">
        <v>1</v>
      </c>
      <c r="B59" s="57" t="s">
        <v>6</v>
      </c>
      <c r="C59" s="57" t="s">
        <v>68</v>
      </c>
      <c r="D59" s="68">
        <v>1</v>
      </c>
      <c r="E59" s="85">
        <v>7.4</v>
      </c>
      <c r="F59" s="57" t="s">
        <v>8</v>
      </c>
      <c r="G59" s="57" t="s">
        <v>8</v>
      </c>
      <c r="H59" s="58"/>
    </row>
    <row r="60" spans="1:8" s="59" customFormat="1" ht="35.1" customHeight="1" x14ac:dyDescent="0.25">
      <c r="A60" s="38" t="s">
        <v>1</v>
      </c>
      <c r="B60" s="57" t="s">
        <v>6</v>
      </c>
      <c r="C60" s="57" t="s">
        <v>10</v>
      </c>
      <c r="D60" s="68">
        <v>1</v>
      </c>
      <c r="E60" s="85">
        <v>7.1</v>
      </c>
      <c r="F60" s="57" t="s">
        <v>11</v>
      </c>
      <c r="G60" s="57" t="s">
        <v>11</v>
      </c>
      <c r="H60" s="58"/>
    </row>
    <row r="61" spans="1:8" s="59" customFormat="1" ht="35.1" customHeight="1" x14ac:dyDescent="0.25">
      <c r="A61" s="38" t="s">
        <v>1</v>
      </c>
      <c r="B61" s="57" t="s">
        <v>12</v>
      </c>
      <c r="C61" s="57" t="s">
        <v>69</v>
      </c>
      <c r="D61" s="68">
        <v>1</v>
      </c>
      <c r="E61" s="85">
        <v>5.0999999999999996</v>
      </c>
      <c r="F61" s="57" t="s">
        <v>8</v>
      </c>
      <c r="G61" s="57" t="s">
        <v>8</v>
      </c>
      <c r="H61" s="58"/>
    </row>
    <row r="62" spans="1:8" s="59" customFormat="1" ht="35.1" customHeight="1" x14ac:dyDescent="0.25">
      <c r="A62" s="38" t="s">
        <v>1</v>
      </c>
      <c r="B62" s="57" t="s">
        <v>12</v>
      </c>
      <c r="C62" s="57" t="s">
        <v>70</v>
      </c>
      <c r="D62" s="68">
        <v>1</v>
      </c>
      <c r="E62" s="85">
        <v>7.7</v>
      </c>
      <c r="F62" s="57" t="s">
        <v>125</v>
      </c>
      <c r="G62" s="57" t="s">
        <v>71</v>
      </c>
      <c r="H62" s="58"/>
    </row>
    <row r="63" spans="1:8" s="59" customFormat="1" ht="17.45" customHeight="1" x14ac:dyDescent="0.25">
      <c r="A63" s="71" t="s">
        <v>1</v>
      </c>
      <c r="B63" s="77" t="s">
        <v>12</v>
      </c>
      <c r="C63" s="77" t="s">
        <v>72</v>
      </c>
      <c r="D63" s="80">
        <v>5</v>
      </c>
      <c r="E63" s="86">
        <v>5</v>
      </c>
      <c r="F63" s="60" t="s">
        <v>126</v>
      </c>
      <c r="G63" s="60" t="s">
        <v>115</v>
      </c>
      <c r="H63" s="58"/>
    </row>
    <row r="64" spans="1:8" s="59" customFormat="1" ht="17.45" customHeight="1" x14ac:dyDescent="0.25">
      <c r="A64" s="72"/>
      <c r="B64" s="78"/>
      <c r="C64" s="78"/>
      <c r="D64" s="81"/>
      <c r="E64" s="87"/>
      <c r="F64" s="79" t="s">
        <v>117</v>
      </c>
      <c r="G64" s="79" t="s">
        <v>117</v>
      </c>
      <c r="H64" s="58"/>
    </row>
    <row r="65" spans="1:8" s="59" customFormat="1" ht="35.1" customHeight="1" x14ac:dyDescent="0.25">
      <c r="A65" s="38" t="s">
        <v>1</v>
      </c>
      <c r="B65" s="57" t="s">
        <v>12</v>
      </c>
      <c r="C65" s="60" t="s">
        <v>73</v>
      </c>
      <c r="D65" s="68">
        <v>1</v>
      </c>
      <c r="E65" s="85">
        <v>5.4</v>
      </c>
      <c r="F65" s="57" t="s">
        <v>11</v>
      </c>
      <c r="G65" s="57" t="s">
        <v>8</v>
      </c>
      <c r="H65" s="58"/>
    </row>
    <row r="66" spans="1:8" s="59" customFormat="1" ht="35.1" customHeight="1" x14ac:dyDescent="0.25">
      <c r="A66" s="38" t="s">
        <v>1</v>
      </c>
      <c r="B66" s="57" t="s">
        <v>12</v>
      </c>
      <c r="C66" s="57" t="s">
        <v>13</v>
      </c>
      <c r="D66" s="68">
        <v>1</v>
      </c>
      <c r="E66" s="85">
        <v>4</v>
      </c>
      <c r="F66" s="57" t="s">
        <v>8</v>
      </c>
      <c r="G66" s="57" t="s">
        <v>8</v>
      </c>
      <c r="H66" s="58"/>
    </row>
    <row r="67" spans="1:8" s="59" customFormat="1" ht="35.1" customHeight="1" x14ac:dyDescent="0.25">
      <c r="A67" s="38" t="s">
        <v>1</v>
      </c>
      <c r="B67" s="57" t="s">
        <v>15</v>
      </c>
      <c r="C67" s="62" t="s">
        <v>16</v>
      </c>
      <c r="D67" s="44">
        <v>1</v>
      </c>
      <c r="E67" s="84">
        <v>5.4</v>
      </c>
      <c r="F67" s="57" t="s">
        <v>8</v>
      </c>
      <c r="G67" s="57" t="s">
        <v>8</v>
      </c>
      <c r="H67" s="58"/>
    </row>
    <row r="68" spans="1:8" s="59" customFormat="1" ht="35.1" customHeight="1" x14ac:dyDescent="0.25">
      <c r="A68" s="38" t="s">
        <v>1</v>
      </c>
      <c r="B68" s="57" t="s">
        <v>15</v>
      </c>
      <c r="C68" s="43" t="s">
        <v>74</v>
      </c>
      <c r="D68" s="44">
        <v>2</v>
      </c>
      <c r="E68" s="84">
        <v>6.5</v>
      </c>
      <c r="F68" s="57" t="s">
        <v>8</v>
      </c>
      <c r="G68" s="57" t="s">
        <v>8</v>
      </c>
      <c r="H68" s="58"/>
    </row>
    <row r="69" spans="1:8" s="59" customFormat="1" ht="35.1" customHeight="1" x14ac:dyDescent="0.25">
      <c r="A69" s="38" t="s">
        <v>1</v>
      </c>
      <c r="B69" s="57" t="s">
        <v>15</v>
      </c>
      <c r="C69" s="62" t="s">
        <v>75</v>
      </c>
      <c r="D69" s="44">
        <v>1</v>
      </c>
      <c r="E69" s="84">
        <v>6.6</v>
      </c>
      <c r="F69" s="57" t="s">
        <v>8</v>
      </c>
      <c r="G69" s="57" t="s">
        <v>8</v>
      </c>
      <c r="H69" s="58"/>
    </row>
    <row r="70" spans="1:8" s="59" customFormat="1" ht="35.1" customHeight="1" x14ac:dyDescent="0.25">
      <c r="A70" s="38" t="s">
        <v>1</v>
      </c>
      <c r="B70" s="57" t="s">
        <v>15</v>
      </c>
      <c r="C70" s="62" t="s">
        <v>76</v>
      </c>
      <c r="D70" s="44">
        <v>1</v>
      </c>
      <c r="E70" s="84">
        <v>14.1</v>
      </c>
      <c r="F70" s="57" t="s">
        <v>8</v>
      </c>
      <c r="G70" s="57" t="s">
        <v>8</v>
      </c>
      <c r="H70" s="58"/>
    </row>
    <row r="71" spans="1:8" s="59" customFormat="1" ht="35.1" customHeight="1" x14ac:dyDescent="0.25">
      <c r="A71" s="38" t="s">
        <v>1</v>
      </c>
      <c r="B71" s="57" t="s">
        <v>15</v>
      </c>
      <c r="C71" s="43" t="s">
        <v>18</v>
      </c>
      <c r="D71" s="44">
        <v>3</v>
      </c>
      <c r="E71" s="84">
        <v>3</v>
      </c>
      <c r="F71" s="57" t="s">
        <v>8</v>
      </c>
      <c r="G71" s="57" t="s">
        <v>8</v>
      </c>
      <c r="H71" s="58"/>
    </row>
    <row r="72" spans="1:8" s="59" customFormat="1" ht="35.1" customHeight="1" x14ac:dyDescent="0.25">
      <c r="A72" s="38" t="s">
        <v>1</v>
      </c>
      <c r="B72" s="57" t="s">
        <v>15</v>
      </c>
      <c r="C72" s="62" t="s">
        <v>77</v>
      </c>
      <c r="D72" s="44">
        <v>1</v>
      </c>
      <c r="E72" s="84">
        <v>12.1</v>
      </c>
      <c r="F72" s="57" t="s">
        <v>11</v>
      </c>
      <c r="G72" s="57" t="s">
        <v>8</v>
      </c>
      <c r="H72" s="58"/>
    </row>
    <row r="73" spans="1:8" s="59" customFormat="1" ht="35.1" customHeight="1" x14ac:dyDescent="0.25">
      <c r="A73" s="38" t="s">
        <v>1</v>
      </c>
      <c r="B73" s="57" t="s">
        <v>15</v>
      </c>
      <c r="C73" s="62" t="s">
        <v>19</v>
      </c>
      <c r="D73" s="44">
        <v>1</v>
      </c>
      <c r="E73" s="84">
        <v>9.3000000000000007</v>
      </c>
      <c r="F73" s="57" t="s">
        <v>8</v>
      </c>
      <c r="G73" s="57" t="s">
        <v>8</v>
      </c>
      <c r="H73" s="58"/>
    </row>
    <row r="74" spans="1:8" s="59" customFormat="1" ht="17.45" customHeight="1" x14ac:dyDescent="0.25">
      <c r="A74" s="71" t="s">
        <v>1</v>
      </c>
      <c r="B74" s="77" t="s">
        <v>15</v>
      </c>
      <c r="C74" s="75" t="s">
        <v>78</v>
      </c>
      <c r="D74" s="73">
        <v>3</v>
      </c>
      <c r="E74" s="88">
        <v>12.1</v>
      </c>
      <c r="F74" s="60" t="s">
        <v>124</v>
      </c>
      <c r="G74" s="60" t="s">
        <v>118</v>
      </c>
      <c r="H74" s="58"/>
    </row>
    <row r="75" spans="1:8" s="59" customFormat="1" ht="17.45" customHeight="1" x14ac:dyDescent="0.25">
      <c r="A75" s="72"/>
      <c r="B75" s="78"/>
      <c r="C75" s="76"/>
      <c r="D75" s="74"/>
      <c r="E75" s="89"/>
      <c r="F75" s="79" t="s">
        <v>117</v>
      </c>
      <c r="G75" s="79" t="s">
        <v>119</v>
      </c>
      <c r="H75" s="58"/>
    </row>
    <row r="76" spans="1:8" s="59" customFormat="1" ht="35.1" customHeight="1" x14ac:dyDescent="0.25">
      <c r="A76" s="38" t="s">
        <v>1</v>
      </c>
      <c r="B76" s="57" t="s">
        <v>15</v>
      </c>
      <c r="C76" s="62" t="s">
        <v>20</v>
      </c>
      <c r="D76" s="44">
        <v>1</v>
      </c>
      <c r="E76" s="84">
        <v>5.0999999999999996</v>
      </c>
      <c r="F76" s="57" t="s">
        <v>8</v>
      </c>
      <c r="G76" s="57" t="s">
        <v>8</v>
      </c>
      <c r="H76" s="58"/>
    </row>
    <row r="77" spans="1:8" s="59" customFormat="1" ht="35.1" customHeight="1" x14ac:dyDescent="0.25">
      <c r="A77" s="38" t="s">
        <v>1</v>
      </c>
      <c r="B77" s="57" t="s">
        <v>15</v>
      </c>
      <c r="C77" s="62" t="s">
        <v>79</v>
      </c>
      <c r="D77" s="44">
        <v>1</v>
      </c>
      <c r="E77" s="84">
        <v>5.3</v>
      </c>
      <c r="F77" s="57" t="s">
        <v>11</v>
      </c>
      <c r="G77" s="57" t="s">
        <v>11</v>
      </c>
      <c r="H77" s="58"/>
    </row>
    <row r="78" spans="1:8" s="59" customFormat="1" ht="35.1" customHeight="1" x14ac:dyDescent="0.25">
      <c r="A78" s="38" t="s">
        <v>1</v>
      </c>
      <c r="B78" s="57" t="s">
        <v>15</v>
      </c>
      <c r="C78" s="62" t="s">
        <v>80</v>
      </c>
      <c r="D78" s="44">
        <v>1</v>
      </c>
      <c r="E78" s="84">
        <v>5</v>
      </c>
      <c r="F78" s="57" t="s">
        <v>11</v>
      </c>
      <c r="G78" s="57" t="s">
        <v>8</v>
      </c>
      <c r="H78" s="58"/>
    </row>
    <row r="79" spans="1:8" s="59" customFormat="1" ht="35.1" customHeight="1" x14ac:dyDescent="0.25">
      <c r="A79" s="38" t="s">
        <v>1</v>
      </c>
      <c r="B79" s="57" t="s">
        <v>15</v>
      </c>
      <c r="C79" s="62" t="s">
        <v>81</v>
      </c>
      <c r="D79" s="44">
        <v>1</v>
      </c>
      <c r="E79" s="84">
        <v>5.6</v>
      </c>
      <c r="F79" s="57" t="s">
        <v>8</v>
      </c>
      <c r="G79" s="57" t="s">
        <v>8</v>
      </c>
      <c r="H79" s="58"/>
    </row>
    <row r="80" spans="1:8" s="59" customFormat="1" ht="35.1" customHeight="1" x14ac:dyDescent="0.25">
      <c r="A80" s="38" t="s">
        <v>1</v>
      </c>
      <c r="B80" s="57" t="s">
        <v>15</v>
      </c>
      <c r="C80" s="62" t="s">
        <v>82</v>
      </c>
      <c r="D80" s="44">
        <v>1</v>
      </c>
      <c r="E80" s="84">
        <v>5.4</v>
      </c>
      <c r="F80" s="57" t="s">
        <v>8</v>
      </c>
      <c r="G80" s="57" t="s">
        <v>8</v>
      </c>
      <c r="H80" s="58"/>
    </row>
    <row r="81" spans="1:8" s="59" customFormat="1" ht="35.1" customHeight="1" x14ac:dyDescent="0.25">
      <c r="A81" s="38" t="s">
        <v>1</v>
      </c>
      <c r="B81" s="57" t="s">
        <v>15</v>
      </c>
      <c r="C81" s="62" t="s">
        <v>43</v>
      </c>
      <c r="D81" s="44">
        <v>1</v>
      </c>
      <c r="E81" s="84">
        <v>4.4000000000000004</v>
      </c>
      <c r="F81" s="57" t="s">
        <v>5</v>
      </c>
      <c r="G81" s="57" t="s">
        <v>5</v>
      </c>
      <c r="H81" s="58"/>
    </row>
    <row r="82" spans="1:8" s="59" customFormat="1" ht="35.1" customHeight="1" x14ac:dyDescent="0.25">
      <c r="A82" s="38" t="s">
        <v>1</v>
      </c>
      <c r="B82" s="57" t="s">
        <v>15</v>
      </c>
      <c r="C82" s="62" t="s">
        <v>83</v>
      </c>
      <c r="D82" s="44">
        <v>1</v>
      </c>
      <c r="E82" s="84">
        <v>5.4</v>
      </c>
      <c r="F82" s="57" t="s">
        <v>11</v>
      </c>
      <c r="G82" s="57" t="s">
        <v>11</v>
      </c>
      <c r="H82" s="58"/>
    </row>
    <row r="83" spans="1:8" s="59" customFormat="1" ht="35.1" customHeight="1" x14ac:dyDescent="0.25">
      <c r="A83" s="38" t="s">
        <v>1</v>
      </c>
      <c r="B83" s="57" t="s">
        <v>15</v>
      </c>
      <c r="C83" s="62" t="s">
        <v>84</v>
      </c>
      <c r="D83" s="44">
        <v>1</v>
      </c>
      <c r="E83" s="84">
        <v>6.9</v>
      </c>
      <c r="F83" s="57" t="s">
        <v>8</v>
      </c>
      <c r="G83" s="57" t="s">
        <v>8</v>
      </c>
      <c r="H83" s="58"/>
    </row>
    <row r="84" spans="1:8" s="59" customFormat="1" ht="35.1" customHeight="1" x14ac:dyDescent="0.25">
      <c r="A84" s="38" t="s">
        <v>1</v>
      </c>
      <c r="B84" s="57" t="s">
        <v>15</v>
      </c>
      <c r="C84" s="62" t="s">
        <v>85</v>
      </c>
      <c r="D84" s="44">
        <v>1</v>
      </c>
      <c r="E84" s="84">
        <v>6.6</v>
      </c>
      <c r="F84" s="57" t="s">
        <v>5</v>
      </c>
      <c r="G84" s="57" t="s">
        <v>5</v>
      </c>
      <c r="H84" s="58"/>
    </row>
    <row r="85" spans="1:8" s="59" customFormat="1" ht="35.1" customHeight="1" x14ac:dyDescent="0.25">
      <c r="A85" s="38" t="s">
        <v>1</v>
      </c>
      <c r="B85" s="57" t="s">
        <v>15</v>
      </c>
      <c r="C85" s="62" t="s">
        <v>52</v>
      </c>
      <c r="D85" s="44">
        <v>1</v>
      </c>
      <c r="E85" s="84">
        <v>6.8</v>
      </c>
      <c r="F85" s="57" t="s">
        <v>50</v>
      </c>
      <c r="G85" s="57" t="s">
        <v>50</v>
      </c>
      <c r="H85" s="58"/>
    </row>
    <row r="86" spans="1:8" s="59" customFormat="1" ht="35.1" customHeight="1" x14ac:dyDescent="0.25">
      <c r="A86" s="38" t="s">
        <v>1</v>
      </c>
      <c r="B86" s="57" t="s">
        <v>15</v>
      </c>
      <c r="C86" s="62" t="s">
        <v>86</v>
      </c>
      <c r="D86" s="44">
        <v>1</v>
      </c>
      <c r="E86" s="84">
        <v>5</v>
      </c>
      <c r="F86" s="57" t="s">
        <v>8</v>
      </c>
      <c r="G86" s="57" t="s">
        <v>8</v>
      </c>
      <c r="H86" s="58"/>
    </row>
    <row r="87" spans="1:8" s="59" customFormat="1" ht="35.1" customHeight="1" x14ac:dyDescent="0.25">
      <c r="A87" s="38" t="s">
        <v>1</v>
      </c>
      <c r="B87" s="57" t="s">
        <v>15</v>
      </c>
      <c r="C87" s="62" t="s">
        <v>22</v>
      </c>
      <c r="D87" s="44">
        <v>1</v>
      </c>
      <c r="E87" s="84">
        <v>12.9</v>
      </c>
      <c r="F87" s="57" t="s">
        <v>8</v>
      </c>
      <c r="G87" s="57" t="s">
        <v>8</v>
      </c>
      <c r="H87" s="58"/>
    </row>
    <row r="88" spans="1:8" s="59" customFormat="1" ht="35.1" customHeight="1" x14ac:dyDescent="0.25">
      <c r="A88" s="38" t="s">
        <v>1</v>
      </c>
      <c r="B88" s="57" t="s">
        <v>23</v>
      </c>
      <c r="C88" s="57" t="s">
        <v>24</v>
      </c>
      <c r="D88" s="68">
        <v>1</v>
      </c>
      <c r="E88" s="85">
        <v>12.2</v>
      </c>
      <c r="F88" s="57" t="s">
        <v>11</v>
      </c>
      <c r="G88" s="57" t="s">
        <v>11</v>
      </c>
      <c r="H88" s="58"/>
    </row>
    <row r="89" spans="1:8" s="59" customFormat="1" ht="35.1" customHeight="1" x14ac:dyDescent="0.25">
      <c r="A89" s="38" t="s">
        <v>1</v>
      </c>
      <c r="B89" s="57" t="s">
        <v>23</v>
      </c>
      <c r="C89" s="57" t="s">
        <v>88</v>
      </c>
      <c r="D89" s="68">
        <v>1</v>
      </c>
      <c r="E89" s="85">
        <v>5.0999999999999996</v>
      </c>
      <c r="F89" s="57" t="s">
        <v>11</v>
      </c>
      <c r="G89" s="57" t="s">
        <v>8</v>
      </c>
      <c r="H89" s="58"/>
    </row>
    <row r="90" spans="1:8" s="59" customFormat="1" ht="35.1" customHeight="1" x14ac:dyDescent="0.25">
      <c r="A90" s="38" t="s">
        <v>1</v>
      </c>
      <c r="B90" s="57" t="s">
        <v>23</v>
      </c>
      <c r="C90" s="57" t="s">
        <v>25</v>
      </c>
      <c r="D90" s="68">
        <v>1</v>
      </c>
      <c r="E90" s="85">
        <v>7</v>
      </c>
      <c r="F90" s="57" t="s">
        <v>5</v>
      </c>
      <c r="G90" s="57" t="s">
        <v>5</v>
      </c>
      <c r="H90" s="58"/>
    </row>
    <row r="91" spans="1:8" s="59" customFormat="1" ht="35.1" customHeight="1" x14ac:dyDescent="0.25">
      <c r="A91" s="38" t="s">
        <v>1</v>
      </c>
      <c r="B91" s="57" t="s">
        <v>23</v>
      </c>
      <c r="C91" s="57" t="s">
        <v>89</v>
      </c>
      <c r="D91" s="68">
        <v>1</v>
      </c>
      <c r="E91" s="85">
        <v>6.2</v>
      </c>
      <c r="F91" s="57" t="s">
        <v>8</v>
      </c>
      <c r="G91" s="57" t="s">
        <v>8</v>
      </c>
      <c r="H91" s="58"/>
    </row>
    <row r="92" spans="1:8" s="59" customFormat="1" ht="35.1" customHeight="1" x14ac:dyDescent="0.25">
      <c r="A92" s="38" t="s">
        <v>1</v>
      </c>
      <c r="B92" s="57" t="s">
        <v>23</v>
      </c>
      <c r="C92" s="57" t="s">
        <v>90</v>
      </c>
      <c r="D92" s="68">
        <v>1</v>
      </c>
      <c r="E92" s="85">
        <v>6.8</v>
      </c>
      <c r="F92" s="57" t="s">
        <v>8</v>
      </c>
      <c r="G92" s="57" t="s">
        <v>5</v>
      </c>
      <c r="H92" s="58"/>
    </row>
    <row r="93" spans="1:8" s="59" customFormat="1" ht="35.1" customHeight="1" x14ac:dyDescent="0.25">
      <c r="A93" s="38" t="s">
        <v>1</v>
      </c>
      <c r="B93" s="57" t="s">
        <v>23</v>
      </c>
      <c r="C93" s="57" t="s">
        <v>66</v>
      </c>
      <c r="D93" s="68">
        <v>1</v>
      </c>
      <c r="E93" s="85">
        <v>7.7</v>
      </c>
      <c r="F93" s="57" t="s">
        <v>50</v>
      </c>
      <c r="G93" s="57" t="s">
        <v>50</v>
      </c>
      <c r="H93" s="58"/>
    </row>
    <row r="94" spans="1:8" s="59" customFormat="1" ht="35.1" customHeight="1" x14ac:dyDescent="0.25">
      <c r="A94" s="38" t="s">
        <v>1</v>
      </c>
      <c r="B94" s="57" t="s">
        <v>23</v>
      </c>
      <c r="C94" s="57" t="s">
        <v>91</v>
      </c>
      <c r="D94" s="68">
        <v>1</v>
      </c>
      <c r="E94" s="85">
        <v>4.9000000000000004</v>
      </c>
      <c r="F94" s="57" t="s">
        <v>11</v>
      </c>
      <c r="G94" s="57" t="s">
        <v>8</v>
      </c>
      <c r="H94" s="58"/>
    </row>
    <row r="95" spans="1:8" s="59" customFormat="1" ht="35.1" customHeight="1" x14ac:dyDescent="0.25">
      <c r="A95" s="38" t="s">
        <v>1</v>
      </c>
      <c r="B95" s="57" t="s">
        <v>23</v>
      </c>
      <c r="C95" s="57" t="s">
        <v>92</v>
      </c>
      <c r="D95" s="68">
        <v>1</v>
      </c>
      <c r="E95" s="85">
        <v>5.4</v>
      </c>
      <c r="F95" s="57" t="s">
        <v>11</v>
      </c>
      <c r="G95" s="57" t="s">
        <v>8</v>
      </c>
      <c r="H95" s="58"/>
    </row>
    <row r="96" spans="1:8" s="59" customFormat="1" ht="35.1" customHeight="1" x14ac:dyDescent="0.25">
      <c r="A96" s="38" t="s">
        <v>1</v>
      </c>
      <c r="B96" s="57" t="s">
        <v>23</v>
      </c>
      <c r="C96" s="60" t="s">
        <v>93</v>
      </c>
      <c r="D96" s="68">
        <v>2</v>
      </c>
      <c r="E96" s="85">
        <v>8.6999999999999993</v>
      </c>
      <c r="F96" s="112" t="s">
        <v>8</v>
      </c>
      <c r="G96" s="57" t="s">
        <v>8</v>
      </c>
      <c r="H96" s="58"/>
    </row>
    <row r="97" spans="1:8" s="59" customFormat="1" ht="17.45" customHeight="1" x14ac:dyDescent="0.25">
      <c r="A97" s="71" t="s">
        <v>1</v>
      </c>
      <c r="B97" s="77" t="s">
        <v>23</v>
      </c>
      <c r="C97" s="77" t="s">
        <v>94</v>
      </c>
      <c r="D97" s="80">
        <v>2</v>
      </c>
      <c r="E97" s="113">
        <v>12.5</v>
      </c>
      <c r="F97" s="115" t="s">
        <v>115</v>
      </c>
      <c r="G97" s="77" t="s">
        <v>5</v>
      </c>
      <c r="H97" s="58"/>
    </row>
    <row r="98" spans="1:8" s="59" customFormat="1" ht="17.45" customHeight="1" x14ac:dyDescent="0.25">
      <c r="A98" s="72"/>
      <c r="B98" s="78"/>
      <c r="C98" s="78"/>
      <c r="D98" s="81"/>
      <c r="E98" s="114"/>
      <c r="F98" s="116" t="s">
        <v>117</v>
      </c>
      <c r="G98" s="78"/>
      <c r="H98" s="58"/>
    </row>
    <row r="99" spans="1:8" s="59" customFormat="1" ht="35.1" customHeight="1" x14ac:dyDescent="0.25">
      <c r="A99" s="38" t="s">
        <v>1</v>
      </c>
      <c r="B99" s="57" t="s">
        <v>23</v>
      </c>
      <c r="C99" s="57" t="s">
        <v>95</v>
      </c>
      <c r="D99" s="68">
        <v>1</v>
      </c>
      <c r="E99" s="85">
        <v>11.9</v>
      </c>
      <c r="F99" s="57" t="s">
        <v>8</v>
      </c>
      <c r="G99" s="57" t="s">
        <v>8</v>
      </c>
      <c r="H99" s="58"/>
    </row>
    <row r="100" spans="1:8" s="59" customFormat="1" ht="35.1" customHeight="1" x14ac:dyDescent="0.25">
      <c r="A100" s="38" t="s">
        <v>1</v>
      </c>
      <c r="B100" s="57" t="s">
        <v>23</v>
      </c>
      <c r="C100" s="57" t="s">
        <v>96</v>
      </c>
      <c r="D100" s="68">
        <v>1</v>
      </c>
      <c r="E100" s="85">
        <v>8</v>
      </c>
      <c r="F100" s="57" t="s">
        <v>8</v>
      </c>
      <c r="G100" s="57" t="s">
        <v>8</v>
      </c>
      <c r="H100" s="58"/>
    </row>
    <row r="101" spans="1:8" s="59" customFormat="1" ht="35.1" customHeight="1" x14ac:dyDescent="0.25">
      <c r="A101" s="38" t="s">
        <v>1</v>
      </c>
      <c r="B101" s="57" t="s">
        <v>23</v>
      </c>
      <c r="C101" s="57" t="s">
        <v>26</v>
      </c>
      <c r="D101" s="68">
        <v>1</v>
      </c>
      <c r="E101" s="85">
        <v>6.9</v>
      </c>
      <c r="F101" s="57" t="s">
        <v>8</v>
      </c>
      <c r="G101" s="57" t="s">
        <v>8</v>
      </c>
      <c r="H101" s="58"/>
    </row>
    <row r="102" spans="1:8" s="59" customFormat="1" ht="35.1" customHeight="1" x14ac:dyDescent="0.25">
      <c r="A102" s="38" t="s">
        <v>1</v>
      </c>
      <c r="B102" s="57" t="s">
        <v>45</v>
      </c>
      <c r="C102" s="57" t="s">
        <v>97</v>
      </c>
      <c r="D102" s="68">
        <v>1</v>
      </c>
      <c r="E102" s="85">
        <v>7.4</v>
      </c>
      <c r="F102" s="57" t="s">
        <v>11</v>
      </c>
      <c r="G102" s="57" t="s">
        <v>11</v>
      </c>
      <c r="H102" s="58"/>
    </row>
    <row r="103" spans="1:8" s="59" customFormat="1" ht="35.1" customHeight="1" x14ac:dyDescent="0.25">
      <c r="A103" s="38" t="s">
        <v>1</v>
      </c>
      <c r="B103" s="57" t="s">
        <v>45</v>
      </c>
      <c r="C103" s="57" t="s">
        <v>98</v>
      </c>
      <c r="D103" s="68">
        <v>1</v>
      </c>
      <c r="E103" s="85">
        <v>9</v>
      </c>
      <c r="F103" s="57" t="s">
        <v>8</v>
      </c>
      <c r="G103" s="57" t="s">
        <v>8</v>
      </c>
      <c r="H103" s="58"/>
    </row>
    <row r="104" spans="1:8" s="59" customFormat="1" ht="35.1" customHeight="1" x14ac:dyDescent="0.25">
      <c r="A104" s="38" t="s">
        <v>1</v>
      </c>
      <c r="B104" s="57" t="s">
        <v>45</v>
      </c>
      <c r="C104" s="57" t="s">
        <v>99</v>
      </c>
      <c r="D104" s="68">
        <v>1</v>
      </c>
      <c r="E104" s="85">
        <v>8.1</v>
      </c>
      <c r="F104" s="57" t="s">
        <v>11</v>
      </c>
      <c r="G104" s="57" t="s">
        <v>11</v>
      </c>
      <c r="H104" s="58"/>
    </row>
    <row r="105" spans="1:8" s="59" customFormat="1" ht="35.1" customHeight="1" x14ac:dyDescent="0.25">
      <c r="A105" s="38" t="s">
        <v>1</v>
      </c>
      <c r="B105" s="57" t="s">
        <v>45</v>
      </c>
      <c r="C105" s="57" t="s">
        <v>100</v>
      </c>
      <c r="D105" s="68">
        <v>1</v>
      </c>
      <c r="E105" s="85">
        <v>7</v>
      </c>
      <c r="F105" s="57" t="s">
        <v>8</v>
      </c>
      <c r="G105" s="40" t="s">
        <v>5</v>
      </c>
      <c r="H105" s="58"/>
    </row>
    <row r="106" spans="1:8" s="59" customFormat="1" ht="35.1" customHeight="1" x14ac:dyDescent="0.25">
      <c r="A106" s="38" t="s">
        <v>1</v>
      </c>
      <c r="B106" s="57" t="s">
        <v>45</v>
      </c>
      <c r="C106" s="57" t="s">
        <v>48</v>
      </c>
      <c r="D106" s="68">
        <v>1</v>
      </c>
      <c r="E106" s="85">
        <v>4</v>
      </c>
      <c r="F106" s="57" t="s">
        <v>11</v>
      </c>
      <c r="G106" s="57" t="s">
        <v>11</v>
      </c>
      <c r="H106" s="58"/>
    </row>
    <row r="107" spans="1:8" s="59" customFormat="1" ht="35.1" customHeight="1" x14ac:dyDescent="0.25">
      <c r="A107" s="38" t="s">
        <v>1</v>
      </c>
      <c r="B107" s="57" t="s">
        <v>45</v>
      </c>
      <c r="C107" s="60" t="s">
        <v>101</v>
      </c>
      <c r="D107" s="68">
        <v>2</v>
      </c>
      <c r="E107" s="85">
        <v>7.1</v>
      </c>
      <c r="F107" s="57" t="s">
        <v>8</v>
      </c>
      <c r="G107" s="57" t="s">
        <v>8</v>
      </c>
      <c r="H107" s="58"/>
    </row>
    <row r="108" spans="1:8" s="59" customFormat="1" ht="35.1" customHeight="1" x14ac:dyDescent="0.25">
      <c r="A108" s="38" t="s">
        <v>1</v>
      </c>
      <c r="B108" s="57" t="s">
        <v>45</v>
      </c>
      <c r="C108" s="57" t="s">
        <v>102</v>
      </c>
      <c r="D108" s="68">
        <v>1</v>
      </c>
      <c r="E108" s="85">
        <v>8.1</v>
      </c>
      <c r="F108" s="57" t="s">
        <v>11</v>
      </c>
      <c r="G108" s="57" t="s">
        <v>8</v>
      </c>
      <c r="H108" s="58"/>
    </row>
    <row r="109" spans="1:8" s="59" customFormat="1" ht="35.1" customHeight="1" x14ac:dyDescent="0.25">
      <c r="A109" s="38" t="s">
        <v>1</v>
      </c>
      <c r="B109" s="57" t="s">
        <v>45</v>
      </c>
      <c r="C109" s="57" t="s">
        <v>103</v>
      </c>
      <c r="D109" s="68">
        <v>1</v>
      </c>
      <c r="E109" s="85">
        <v>7.7</v>
      </c>
      <c r="F109" s="57" t="s">
        <v>8</v>
      </c>
      <c r="G109" s="57" t="s">
        <v>8</v>
      </c>
      <c r="H109" s="58"/>
    </row>
    <row r="110" spans="1:8" s="59" customFormat="1" ht="35.1" customHeight="1" x14ac:dyDescent="0.25">
      <c r="A110" s="38" t="s">
        <v>1</v>
      </c>
      <c r="B110" s="57" t="s">
        <v>45</v>
      </c>
      <c r="C110" s="60" t="s">
        <v>104</v>
      </c>
      <c r="D110" s="68">
        <v>2</v>
      </c>
      <c r="E110" s="85">
        <v>7.5</v>
      </c>
      <c r="F110" s="57" t="s">
        <v>8</v>
      </c>
      <c r="G110" s="57" t="s">
        <v>8</v>
      </c>
      <c r="H110" s="58"/>
    </row>
    <row r="111" spans="1:8" s="59" customFormat="1" ht="35.1" customHeight="1" x14ac:dyDescent="0.25">
      <c r="A111" s="38" t="s">
        <v>1</v>
      </c>
      <c r="B111" s="57" t="s">
        <v>45</v>
      </c>
      <c r="C111" s="57" t="s">
        <v>105</v>
      </c>
      <c r="D111" s="68">
        <v>1</v>
      </c>
      <c r="E111" s="85">
        <v>13.7</v>
      </c>
      <c r="F111" s="57" t="s">
        <v>8</v>
      </c>
      <c r="G111" s="40" t="s">
        <v>8</v>
      </c>
      <c r="H111" s="58"/>
    </row>
    <row r="112" spans="1:8" s="59" customFormat="1" ht="35.1" customHeight="1" x14ac:dyDescent="0.25">
      <c r="A112" s="38" t="s">
        <v>1</v>
      </c>
      <c r="B112" s="57" t="s">
        <v>45</v>
      </c>
      <c r="C112" s="57" t="s">
        <v>106</v>
      </c>
      <c r="D112" s="68">
        <v>1</v>
      </c>
      <c r="E112" s="85">
        <v>9.3000000000000007</v>
      </c>
      <c r="F112" s="40" t="s">
        <v>11</v>
      </c>
      <c r="G112" s="57" t="s">
        <v>8</v>
      </c>
      <c r="H112" s="58"/>
    </row>
    <row r="113" spans="1:8" s="59" customFormat="1" ht="35.1" customHeight="1" x14ac:dyDescent="0.25">
      <c r="A113" s="38" t="s">
        <v>1</v>
      </c>
      <c r="B113" s="57" t="s">
        <v>45</v>
      </c>
      <c r="C113" s="57" t="s">
        <v>107</v>
      </c>
      <c r="D113" s="68">
        <v>1</v>
      </c>
      <c r="E113" s="85">
        <v>7.4</v>
      </c>
      <c r="F113" s="57" t="s">
        <v>8</v>
      </c>
      <c r="G113" s="57" t="s">
        <v>8</v>
      </c>
      <c r="H113" s="58"/>
    </row>
    <row r="114" spans="1:8" s="59" customFormat="1" ht="35.1" customHeight="1" x14ac:dyDescent="0.25">
      <c r="A114" s="38" t="s">
        <v>1</v>
      </c>
      <c r="B114" s="57" t="s">
        <v>45</v>
      </c>
      <c r="C114" s="57" t="s">
        <v>108</v>
      </c>
      <c r="D114" s="68">
        <v>1</v>
      </c>
      <c r="E114" s="85">
        <v>7.8</v>
      </c>
      <c r="F114" s="40" t="s">
        <v>11</v>
      </c>
      <c r="G114" s="57" t="s">
        <v>8</v>
      </c>
      <c r="H114" s="58"/>
    </row>
    <row r="115" spans="1:8" s="59" customFormat="1" ht="35.1" customHeight="1" x14ac:dyDescent="0.25">
      <c r="A115" s="38" t="s">
        <v>1</v>
      </c>
      <c r="B115" s="57" t="s">
        <v>45</v>
      </c>
      <c r="C115" s="57" t="s">
        <v>52</v>
      </c>
      <c r="D115" s="68">
        <v>1</v>
      </c>
      <c r="E115" s="85">
        <v>4</v>
      </c>
      <c r="F115" s="57" t="s">
        <v>50</v>
      </c>
      <c r="G115" s="57" t="s">
        <v>50</v>
      </c>
      <c r="H115" s="58"/>
    </row>
    <row r="116" spans="1:8" s="59" customFormat="1" ht="35.1" customHeight="1" x14ac:dyDescent="0.25">
      <c r="A116" s="38" t="s">
        <v>1</v>
      </c>
      <c r="B116" s="57" t="s">
        <v>45</v>
      </c>
      <c r="C116" s="60" t="s">
        <v>109</v>
      </c>
      <c r="D116" s="68">
        <v>2</v>
      </c>
      <c r="E116" s="85">
        <v>8.6</v>
      </c>
      <c r="F116" s="40" t="s">
        <v>11</v>
      </c>
      <c r="G116" s="40" t="s">
        <v>11</v>
      </c>
      <c r="H116" s="58"/>
    </row>
    <row r="117" spans="1:8" s="59" customFormat="1" ht="35.1" customHeight="1" x14ac:dyDescent="0.25">
      <c r="A117" s="38" t="s">
        <v>1</v>
      </c>
      <c r="B117" s="57" t="s">
        <v>45</v>
      </c>
      <c r="C117" s="57" t="s">
        <v>110</v>
      </c>
      <c r="D117" s="68">
        <v>1</v>
      </c>
      <c r="E117" s="85">
        <v>8.5</v>
      </c>
      <c r="F117" s="40" t="s">
        <v>11</v>
      </c>
      <c r="G117" s="40" t="s">
        <v>8</v>
      </c>
      <c r="H117" s="58"/>
    </row>
    <row r="118" spans="1:8" s="59" customFormat="1" ht="35.1" customHeight="1" x14ac:dyDescent="0.25">
      <c r="A118" s="38"/>
      <c r="B118" s="57"/>
      <c r="C118" s="57"/>
      <c r="D118" s="70">
        <f>SUM(D47:D117)</f>
        <v>85</v>
      </c>
      <c r="E118" s="70">
        <f>SUM(E47:E117)</f>
        <v>494.05999999999995</v>
      </c>
      <c r="F118" s="57"/>
      <c r="G118" s="57"/>
      <c r="H118" s="58"/>
    </row>
    <row r="119" spans="1:8" s="59" customFormat="1" ht="30.75" customHeight="1" x14ac:dyDescent="0.25">
      <c r="A119" s="64"/>
      <c r="B119" s="63"/>
      <c r="C119" s="63"/>
      <c r="D119" s="69"/>
      <c r="E119" s="90"/>
      <c r="F119" s="63"/>
      <c r="G119" s="63"/>
      <c r="H119" s="58"/>
    </row>
    <row r="120" spans="1:8" s="28" customFormat="1" ht="38.1" customHeight="1" x14ac:dyDescent="0.2">
      <c r="A120" s="51" t="s">
        <v>0</v>
      </c>
      <c r="B120" s="53" t="s">
        <v>33</v>
      </c>
      <c r="C120" s="53" t="s">
        <v>34</v>
      </c>
      <c r="D120" s="15" t="s">
        <v>56</v>
      </c>
      <c r="E120" s="15"/>
      <c r="F120" s="15"/>
      <c r="G120" s="16"/>
      <c r="H120" s="26"/>
    </row>
    <row r="121" spans="1:8" s="27" customFormat="1" ht="54" customHeight="1" x14ac:dyDescent="0.2">
      <c r="A121" s="52"/>
      <c r="B121" s="54"/>
      <c r="C121" s="54"/>
      <c r="D121" s="67" t="s">
        <v>53</v>
      </c>
      <c r="E121" s="82" t="s">
        <v>4</v>
      </c>
      <c r="F121" s="1" t="s">
        <v>30</v>
      </c>
      <c r="G121" s="1" t="s">
        <v>55</v>
      </c>
    </row>
    <row r="122" spans="1:8" s="59" customFormat="1" ht="35.1" customHeight="1" x14ac:dyDescent="0.25">
      <c r="A122" s="38" t="s">
        <v>1</v>
      </c>
      <c r="B122" s="57" t="s">
        <v>6</v>
      </c>
      <c r="C122" s="57" t="s">
        <v>40</v>
      </c>
      <c r="D122" s="68">
        <v>1</v>
      </c>
      <c r="E122" s="91">
        <v>1.5</v>
      </c>
      <c r="F122" s="57" t="s">
        <v>31</v>
      </c>
      <c r="G122" s="57" t="s">
        <v>31</v>
      </c>
      <c r="H122" s="58"/>
    </row>
    <row r="123" spans="1:8" s="59" customFormat="1" ht="35.1" customHeight="1" x14ac:dyDescent="0.25">
      <c r="A123" s="38" t="s">
        <v>1</v>
      </c>
      <c r="B123" s="57" t="s">
        <v>6</v>
      </c>
      <c r="C123" s="60" t="s">
        <v>64</v>
      </c>
      <c r="D123" s="68">
        <v>1</v>
      </c>
      <c r="E123" s="91">
        <v>10</v>
      </c>
      <c r="F123" s="57" t="s">
        <v>11</v>
      </c>
      <c r="G123" s="57" t="s">
        <v>11</v>
      </c>
      <c r="H123" s="58"/>
    </row>
    <row r="124" spans="1:8" s="59" customFormat="1" ht="35.1" customHeight="1" x14ac:dyDescent="0.25">
      <c r="A124" s="38" t="s">
        <v>1</v>
      </c>
      <c r="B124" s="57" t="s">
        <v>12</v>
      </c>
      <c r="C124" s="60" t="s">
        <v>73</v>
      </c>
      <c r="D124" s="68">
        <v>1</v>
      </c>
      <c r="E124" s="91">
        <v>1.4</v>
      </c>
      <c r="F124" s="57" t="s">
        <v>11</v>
      </c>
      <c r="G124" s="57" t="s">
        <v>11</v>
      </c>
      <c r="H124" s="58"/>
    </row>
    <row r="125" spans="1:8" s="59" customFormat="1" ht="35.1" customHeight="1" x14ac:dyDescent="0.25">
      <c r="A125" s="38" t="s">
        <v>1</v>
      </c>
      <c r="B125" s="57" t="s">
        <v>15</v>
      </c>
      <c r="C125" s="43" t="s">
        <v>18</v>
      </c>
      <c r="D125" s="44">
        <v>1</v>
      </c>
      <c r="E125" s="91">
        <v>2</v>
      </c>
      <c r="F125" s="57" t="s">
        <v>8</v>
      </c>
      <c r="G125" s="57" t="s">
        <v>8</v>
      </c>
      <c r="H125" s="58"/>
    </row>
    <row r="126" spans="1:8" s="59" customFormat="1" ht="17.45" customHeight="1" x14ac:dyDescent="0.25">
      <c r="A126" s="71" t="s">
        <v>1</v>
      </c>
      <c r="B126" s="77" t="s">
        <v>15</v>
      </c>
      <c r="C126" s="75" t="s">
        <v>78</v>
      </c>
      <c r="D126" s="73">
        <v>2</v>
      </c>
      <c r="E126" s="86">
        <v>1.5</v>
      </c>
      <c r="F126" s="60" t="s">
        <v>116</v>
      </c>
      <c r="G126" s="60" t="s">
        <v>116</v>
      </c>
      <c r="H126" s="58"/>
    </row>
    <row r="127" spans="1:8" s="59" customFormat="1" ht="17.45" customHeight="1" x14ac:dyDescent="0.25">
      <c r="A127" s="72"/>
      <c r="B127" s="78"/>
      <c r="C127" s="76"/>
      <c r="D127" s="74"/>
      <c r="E127" s="87"/>
      <c r="F127" s="79" t="s">
        <v>115</v>
      </c>
      <c r="G127" s="79" t="s">
        <v>115</v>
      </c>
      <c r="H127" s="58"/>
    </row>
    <row r="128" spans="1:8" s="59" customFormat="1" ht="35.1" customHeight="1" x14ac:dyDescent="0.25">
      <c r="A128" s="38" t="s">
        <v>1</v>
      </c>
      <c r="B128" s="57" t="s">
        <v>15</v>
      </c>
      <c r="C128" s="62" t="s">
        <v>42</v>
      </c>
      <c r="D128" s="44">
        <v>1</v>
      </c>
      <c r="E128" s="91">
        <v>3</v>
      </c>
      <c r="F128" s="57" t="s">
        <v>11</v>
      </c>
      <c r="G128" s="57" t="s">
        <v>11</v>
      </c>
      <c r="H128" s="58"/>
    </row>
    <row r="129" spans="1:8" s="59" customFormat="1" ht="35.1" customHeight="1" x14ac:dyDescent="0.25">
      <c r="A129" s="38" t="s">
        <v>1</v>
      </c>
      <c r="B129" s="57" t="s">
        <v>15</v>
      </c>
      <c r="C129" s="62" t="s">
        <v>21</v>
      </c>
      <c r="D129" s="44">
        <v>1</v>
      </c>
      <c r="E129" s="91">
        <v>0.6</v>
      </c>
      <c r="F129" s="57" t="s">
        <v>127</v>
      </c>
      <c r="G129" s="57" t="s">
        <v>87</v>
      </c>
      <c r="H129" s="58"/>
    </row>
    <row r="130" spans="1:8" s="59" customFormat="1" ht="17.45" customHeight="1" x14ac:dyDescent="0.25">
      <c r="A130" s="71" t="s">
        <v>1</v>
      </c>
      <c r="B130" s="77" t="s">
        <v>45</v>
      </c>
      <c r="C130" s="77" t="s">
        <v>111</v>
      </c>
      <c r="D130" s="80">
        <v>2</v>
      </c>
      <c r="E130" s="86">
        <v>7.6</v>
      </c>
      <c r="F130" s="60" t="s">
        <v>116</v>
      </c>
      <c r="G130" s="60" t="s">
        <v>116</v>
      </c>
      <c r="H130" s="58"/>
    </row>
    <row r="131" spans="1:8" s="59" customFormat="1" ht="17.45" customHeight="1" x14ac:dyDescent="0.25">
      <c r="A131" s="72"/>
      <c r="B131" s="78"/>
      <c r="C131" s="78"/>
      <c r="D131" s="81"/>
      <c r="E131" s="87"/>
      <c r="F131" s="79" t="s">
        <v>128</v>
      </c>
      <c r="G131" s="79" t="s">
        <v>120</v>
      </c>
      <c r="H131" s="58"/>
    </row>
    <row r="132" spans="1:8" s="59" customFormat="1" ht="35.1" customHeight="1" x14ac:dyDescent="0.25">
      <c r="A132" s="38" t="s">
        <v>1</v>
      </c>
      <c r="B132" s="57" t="s">
        <v>45</v>
      </c>
      <c r="C132" s="57" t="s">
        <v>112</v>
      </c>
      <c r="D132" s="68">
        <v>1</v>
      </c>
      <c r="E132" s="85">
        <f>7512876.05/1000000</f>
        <v>7.51287605</v>
      </c>
      <c r="F132" s="57" t="s">
        <v>32</v>
      </c>
      <c r="G132" s="57" t="s">
        <v>31</v>
      </c>
      <c r="H132" s="58"/>
    </row>
    <row r="133" spans="1:8" s="59" customFormat="1" ht="35.1" customHeight="1" x14ac:dyDescent="0.25">
      <c r="A133" s="38" t="s">
        <v>1</v>
      </c>
      <c r="B133" s="57" t="s">
        <v>45</v>
      </c>
      <c r="C133" s="57" t="s">
        <v>113</v>
      </c>
      <c r="D133" s="68">
        <v>1</v>
      </c>
      <c r="E133" s="85">
        <f>7216920.91/1000000</f>
        <v>7.2169209099999998</v>
      </c>
      <c r="F133" s="57" t="s">
        <v>8</v>
      </c>
      <c r="G133" s="57" t="s">
        <v>8</v>
      </c>
      <c r="H133" s="58"/>
    </row>
    <row r="134" spans="1:8" ht="35.1" customHeight="1" x14ac:dyDescent="0.25">
      <c r="A134" s="33"/>
      <c r="B134" s="55"/>
      <c r="C134" s="92"/>
      <c r="D134" s="94">
        <f>SUM(D122:D133)</f>
        <v>12</v>
      </c>
      <c r="E134" s="94">
        <f>SUM(E122:E133)</f>
        <v>42.329796960000003</v>
      </c>
      <c r="F134" s="93"/>
      <c r="G134" s="38"/>
    </row>
    <row r="135" spans="1:8" x14ac:dyDescent="0.25">
      <c r="G135" s="35"/>
    </row>
    <row r="136" spans="1:8" x14ac:dyDescent="0.25">
      <c r="G136" s="35"/>
    </row>
    <row r="137" spans="1:8" x14ac:dyDescent="0.25">
      <c r="G137" s="35"/>
    </row>
    <row r="138" spans="1:8" x14ac:dyDescent="0.25">
      <c r="G138" s="35"/>
    </row>
    <row r="139" spans="1:8" x14ac:dyDescent="0.25">
      <c r="G139" s="35"/>
    </row>
    <row r="140" spans="1:8" x14ac:dyDescent="0.25">
      <c r="G140" s="35"/>
    </row>
    <row r="141" spans="1:8" x14ac:dyDescent="0.25">
      <c r="G141" s="35"/>
    </row>
    <row r="142" spans="1:8" x14ac:dyDescent="0.25">
      <c r="G142" s="35"/>
    </row>
    <row r="143" spans="1:8" x14ac:dyDescent="0.25">
      <c r="G143" s="35"/>
    </row>
    <row r="144" spans="1:8" x14ac:dyDescent="0.25">
      <c r="G144" s="35"/>
    </row>
    <row r="145" spans="7:7" x14ac:dyDescent="0.25">
      <c r="G145" s="35"/>
    </row>
    <row r="146" spans="7:7" x14ac:dyDescent="0.25">
      <c r="G146" s="35"/>
    </row>
    <row r="147" spans="7:7" x14ac:dyDescent="0.25">
      <c r="G147" s="35"/>
    </row>
    <row r="148" spans="7:7" x14ac:dyDescent="0.25">
      <c r="G148" s="35"/>
    </row>
    <row r="149" spans="7:7" x14ac:dyDescent="0.25">
      <c r="G149" s="35"/>
    </row>
    <row r="150" spans="7:7" x14ac:dyDescent="0.25">
      <c r="G150" s="35"/>
    </row>
    <row r="151" spans="7:7" x14ac:dyDescent="0.25">
      <c r="G151" s="35"/>
    </row>
    <row r="152" spans="7:7" x14ac:dyDescent="0.25">
      <c r="G152" s="35"/>
    </row>
    <row r="153" spans="7:7" x14ac:dyDescent="0.25">
      <c r="G153" s="35"/>
    </row>
    <row r="154" spans="7:7" x14ac:dyDescent="0.25">
      <c r="G154" s="35"/>
    </row>
    <row r="155" spans="7:7" x14ac:dyDescent="0.25">
      <c r="G155" s="35"/>
    </row>
    <row r="156" spans="7:7" x14ac:dyDescent="0.25">
      <c r="G156" s="35"/>
    </row>
    <row r="157" spans="7:7" x14ac:dyDescent="0.25">
      <c r="G157" s="35"/>
    </row>
    <row r="158" spans="7:7" x14ac:dyDescent="0.25">
      <c r="G158" s="35"/>
    </row>
    <row r="159" spans="7:7" x14ac:dyDescent="0.25">
      <c r="G159" s="35"/>
    </row>
    <row r="160" spans="7:7" x14ac:dyDescent="0.25">
      <c r="G160" s="35"/>
    </row>
    <row r="161" spans="7:7" x14ac:dyDescent="0.25">
      <c r="G161" s="35"/>
    </row>
    <row r="162" spans="7:7" x14ac:dyDescent="0.25">
      <c r="G162" s="35"/>
    </row>
    <row r="163" spans="7:7" x14ac:dyDescent="0.25">
      <c r="G163" s="35"/>
    </row>
    <row r="164" spans="7:7" x14ac:dyDescent="0.25">
      <c r="G164" s="35"/>
    </row>
    <row r="165" spans="7:7" x14ac:dyDescent="0.25">
      <c r="G165" s="35"/>
    </row>
    <row r="166" spans="7:7" x14ac:dyDescent="0.25">
      <c r="G166" s="35"/>
    </row>
    <row r="167" spans="7:7" x14ac:dyDescent="0.25">
      <c r="G167" s="35"/>
    </row>
    <row r="168" spans="7:7" x14ac:dyDescent="0.25">
      <c r="G168" s="35"/>
    </row>
    <row r="169" spans="7:7" x14ac:dyDescent="0.25">
      <c r="G169" s="35"/>
    </row>
    <row r="170" spans="7:7" x14ac:dyDescent="0.25">
      <c r="G170" s="35"/>
    </row>
    <row r="171" spans="7:7" x14ac:dyDescent="0.25">
      <c r="G171" s="35"/>
    </row>
    <row r="172" spans="7:7" x14ac:dyDescent="0.25">
      <c r="G172" s="35"/>
    </row>
    <row r="173" spans="7:7" x14ac:dyDescent="0.25">
      <c r="G173" s="35"/>
    </row>
    <row r="174" spans="7:7" x14ac:dyDescent="0.25">
      <c r="G174" s="35"/>
    </row>
    <row r="175" spans="7:7" x14ac:dyDescent="0.25">
      <c r="G175" s="35"/>
    </row>
    <row r="176" spans="7:7" x14ac:dyDescent="0.25">
      <c r="G176" s="35"/>
    </row>
    <row r="177" spans="7:7" x14ac:dyDescent="0.25">
      <c r="G177" s="35"/>
    </row>
    <row r="178" spans="7:7" x14ac:dyDescent="0.25">
      <c r="G178" s="35"/>
    </row>
    <row r="179" spans="7:7" x14ac:dyDescent="0.25">
      <c r="G179" s="35"/>
    </row>
    <row r="180" spans="7:7" x14ac:dyDescent="0.25">
      <c r="G180" s="35"/>
    </row>
    <row r="181" spans="7:7" x14ac:dyDescent="0.25">
      <c r="G181" s="35"/>
    </row>
    <row r="182" spans="7:7" x14ac:dyDescent="0.25">
      <c r="G182" s="35"/>
    </row>
    <row r="183" spans="7:7" x14ac:dyDescent="0.25">
      <c r="G183" s="35"/>
    </row>
    <row r="184" spans="7:7" x14ac:dyDescent="0.25">
      <c r="G184" s="35"/>
    </row>
    <row r="185" spans="7:7" x14ac:dyDescent="0.25">
      <c r="G185" s="35"/>
    </row>
    <row r="186" spans="7:7" x14ac:dyDescent="0.25">
      <c r="G186" s="35"/>
    </row>
    <row r="187" spans="7:7" x14ac:dyDescent="0.25">
      <c r="G187" s="35"/>
    </row>
    <row r="188" spans="7:7" x14ac:dyDescent="0.25">
      <c r="G188" s="35"/>
    </row>
    <row r="189" spans="7:7" x14ac:dyDescent="0.25">
      <c r="G189" s="35"/>
    </row>
    <row r="190" spans="7:7" x14ac:dyDescent="0.25">
      <c r="G190" s="35"/>
    </row>
    <row r="191" spans="7:7" x14ac:dyDescent="0.25">
      <c r="G191" s="35"/>
    </row>
    <row r="192" spans="7:7" x14ac:dyDescent="0.25">
      <c r="G192" s="35"/>
    </row>
    <row r="193" spans="7:7" x14ac:dyDescent="0.25">
      <c r="G193" s="35"/>
    </row>
    <row r="194" spans="7:7" x14ac:dyDescent="0.25">
      <c r="G194" s="35"/>
    </row>
    <row r="195" spans="7:7" x14ac:dyDescent="0.25">
      <c r="G195" s="35"/>
    </row>
    <row r="196" spans="7:7" x14ac:dyDescent="0.25">
      <c r="G196" s="35"/>
    </row>
    <row r="197" spans="7:7" x14ac:dyDescent="0.25">
      <c r="G197" s="35"/>
    </row>
    <row r="198" spans="7:7" x14ac:dyDescent="0.25">
      <c r="G198" s="35"/>
    </row>
    <row r="199" spans="7:7" x14ac:dyDescent="0.25">
      <c r="G199" s="35"/>
    </row>
    <row r="200" spans="7:7" x14ac:dyDescent="0.25">
      <c r="G200" s="35"/>
    </row>
    <row r="201" spans="7:7" x14ac:dyDescent="0.25">
      <c r="G201" s="35"/>
    </row>
    <row r="202" spans="7:7" x14ac:dyDescent="0.25">
      <c r="G202" s="35"/>
    </row>
    <row r="203" spans="7:7" x14ac:dyDescent="0.25">
      <c r="G203" s="35"/>
    </row>
    <row r="204" spans="7:7" x14ac:dyDescent="0.25">
      <c r="G204" s="35"/>
    </row>
    <row r="205" spans="7:7" x14ac:dyDescent="0.25">
      <c r="G205" s="35"/>
    </row>
    <row r="206" spans="7:7" x14ac:dyDescent="0.25">
      <c r="G206" s="35"/>
    </row>
    <row r="207" spans="7:7" x14ac:dyDescent="0.25">
      <c r="G207" s="35"/>
    </row>
    <row r="208" spans="7:7" x14ac:dyDescent="0.25">
      <c r="G208" s="35"/>
    </row>
    <row r="209" spans="7:7" x14ac:dyDescent="0.25">
      <c r="G209" s="35"/>
    </row>
    <row r="210" spans="7:7" x14ac:dyDescent="0.25">
      <c r="G210" s="35"/>
    </row>
    <row r="211" spans="7:7" x14ac:dyDescent="0.25">
      <c r="G211" s="35"/>
    </row>
    <row r="212" spans="7:7" x14ac:dyDescent="0.25">
      <c r="G212" s="35"/>
    </row>
    <row r="213" spans="7:7" x14ac:dyDescent="0.25">
      <c r="G213" s="35"/>
    </row>
    <row r="214" spans="7:7" x14ac:dyDescent="0.25">
      <c r="G214" s="35"/>
    </row>
    <row r="215" spans="7:7" x14ac:dyDescent="0.25">
      <c r="G215" s="35"/>
    </row>
    <row r="216" spans="7:7" x14ac:dyDescent="0.25">
      <c r="G216" s="35"/>
    </row>
    <row r="217" spans="7:7" x14ac:dyDescent="0.25">
      <c r="G217" s="35"/>
    </row>
    <row r="218" spans="7:7" x14ac:dyDescent="0.25">
      <c r="G218" s="35"/>
    </row>
    <row r="219" spans="7:7" x14ac:dyDescent="0.25">
      <c r="G219" s="35"/>
    </row>
    <row r="220" spans="7:7" x14ac:dyDescent="0.25">
      <c r="G220" s="35"/>
    </row>
    <row r="221" spans="7:7" x14ac:dyDescent="0.25">
      <c r="G221" s="35"/>
    </row>
    <row r="222" spans="7:7" x14ac:dyDescent="0.25">
      <c r="G222" s="35"/>
    </row>
    <row r="223" spans="7:7" x14ac:dyDescent="0.25">
      <c r="G223" s="35"/>
    </row>
    <row r="224" spans="7:7" x14ac:dyDescent="0.25">
      <c r="G224" s="35"/>
    </row>
    <row r="225" spans="7:7" x14ac:dyDescent="0.25">
      <c r="G225" s="35"/>
    </row>
    <row r="226" spans="7:7" x14ac:dyDescent="0.25">
      <c r="G226" s="35"/>
    </row>
    <row r="227" spans="7:7" x14ac:dyDescent="0.25">
      <c r="G227" s="35"/>
    </row>
    <row r="228" spans="7:7" x14ac:dyDescent="0.25">
      <c r="G228" s="35"/>
    </row>
    <row r="229" spans="7:7" x14ac:dyDescent="0.25">
      <c r="G229" s="35"/>
    </row>
    <row r="230" spans="7:7" x14ac:dyDescent="0.25">
      <c r="G230" s="35"/>
    </row>
    <row r="231" spans="7:7" x14ac:dyDescent="0.25">
      <c r="G231" s="35"/>
    </row>
    <row r="232" spans="7:7" x14ac:dyDescent="0.25">
      <c r="G232" s="35"/>
    </row>
    <row r="233" spans="7:7" x14ac:dyDescent="0.25">
      <c r="G233" s="35"/>
    </row>
    <row r="234" spans="7:7" x14ac:dyDescent="0.25">
      <c r="G234" s="35"/>
    </row>
    <row r="235" spans="7:7" x14ac:dyDescent="0.25">
      <c r="G235" s="35"/>
    </row>
    <row r="236" spans="7:7" x14ac:dyDescent="0.25">
      <c r="G236" s="35"/>
    </row>
    <row r="237" spans="7:7" x14ac:dyDescent="0.25">
      <c r="G237" s="35"/>
    </row>
    <row r="238" spans="7:7" x14ac:dyDescent="0.25">
      <c r="G238" s="35"/>
    </row>
    <row r="239" spans="7:7" x14ac:dyDescent="0.25">
      <c r="G239" s="35"/>
    </row>
    <row r="240" spans="7:7" x14ac:dyDescent="0.25">
      <c r="G240" s="35"/>
    </row>
    <row r="241" spans="7:7" x14ac:dyDescent="0.25">
      <c r="G241" s="35"/>
    </row>
    <row r="242" spans="7:7" x14ac:dyDescent="0.25">
      <c r="G242" s="35"/>
    </row>
    <row r="243" spans="7:7" x14ac:dyDescent="0.25">
      <c r="G243" s="35"/>
    </row>
    <row r="244" spans="7:7" x14ac:dyDescent="0.25">
      <c r="G244" s="35"/>
    </row>
    <row r="245" spans="7:7" x14ac:dyDescent="0.25">
      <c r="G245" s="35"/>
    </row>
    <row r="246" spans="7:7" x14ac:dyDescent="0.25">
      <c r="G246" s="35"/>
    </row>
    <row r="247" spans="7:7" x14ac:dyDescent="0.25">
      <c r="G247" s="35"/>
    </row>
    <row r="248" spans="7:7" x14ac:dyDescent="0.25">
      <c r="G248" s="35"/>
    </row>
    <row r="249" spans="7:7" x14ac:dyDescent="0.25">
      <c r="G249" s="35"/>
    </row>
    <row r="250" spans="7:7" x14ac:dyDescent="0.25">
      <c r="G250" s="35"/>
    </row>
    <row r="251" spans="7:7" x14ac:dyDescent="0.25">
      <c r="G251" s="35"/>
    </row>
    <row r="252" spans="7:7" x14ac:dyDescent="0.25">
      <c r="G252" s="35"/>
    </row>
    <row r="253" spans="7:7" x14ac:dyDescent="0.25">
      <c r="G253" s="35"/>
    </row>
    <row r="254" spans="7:7" x14ac:dyDescent="0.25">
      <c r="G254" s="35"/>
    </row>
    <row r="255" spans="7:7" x14ac:dyDescent="0.25">
      <c r="G255" s="35"/>
    </row>
    <row r="256" spans="7:7" x14ac:dyDescent="0.25">
      <c r="G256" s="35"/>
    </row>
    <row r="257" spans="7:7" x14ac:dyDescent="0.25">
      <c r="G257" s="35"/>
    </row>
    <row r="258" spans="7:7" x14ac:dyDescent="0.25">
      <c r="G258" s="35"/>
    </row>
    <row r="259" spans="7:7" x14ac:dyDescent="0.25">
      <c r="G259" s="35"/>
    </row>
    <row r="260" spans="7:7" x14ac:dyDescent="0.25">
      <c r="G260" s="35"/>
    </row>
    <row r="261" spans="7:7" x14ac:dyDescent="0.25">
      <c r="G261" s="35"/>
    </row>
    <row r="262" spans="7:7" x14ac:dyDescent="0.25">
      <c r="G262" s="35"/>
    </row>
    <row r="263" spans="7:7" x14ac:dyDescent="0.25">
      <c r="G263" s="35"/>
    </row>
    <row r="264" spans="7:7" x14ac:dyDescent="0.25">
      <c r="G264" s="35"/>
    </row>
    <row r="265" spans="7:7" x14ac:dyDescent="0.25">
      <c r="G265" s="35"/>
    </row>
    <row r="266" spans="7:7" x14ac:dyDescent="0.25">
      <c r="G266" s="35"/>
    </row>
    <row r="267" spans="7:7" x14ac:dyDescent="0.25">
      <c r="G267" s="35"/>
    </row>
    <row r="268" spans="7:7" x14ac:dyDescent="0.25">
      <c r="G268" s="35"/>
    </row>
    <row r="269" spans="7:7" x14ac:dyDescent="0.25">
      <c r="G269" s="35"/>
    </row>
    <row r="270" spans="7:7" x14ac:dyDescent="0.25">
      <c r="G270" s="35"/>
    </row>
    <row r="271" spans="7:7" x14ac:dyDescent="0.25">
      <c r="G271" s="35"/>
    </row>
    <row r="272" spans="7:7" x14ac:dyDescent="0.25">
      <c r="G272" s="35"/>
    </row>
    <row r="273" spans="7:7" x14ac:dyDescent="0.25">
      <c r="G273" s="35"/>
    </row>
    <row r="274" spans="7:7" x14ac:dyDescent="0.25">
      <c r="G274" s="35"/>
    </row>
    <row r="275" spans="7:7" x14ac:dyDescent="0.25">
      <c r="G275" s="35"/>
    </row>
    <row r="276" spans="7:7" x14ac:dyDescent="0.25">
      <c r="G276" s="35"/>
    </row>
    <row r="277" spans="7:7" x14ac:dyDescent="0.25">
      <c r="G277" s="35"/>
    </row>
    <row r="278" spans="7:7" x14ac:dyDescent="0.25">
      <c r="G278" s="35"/>
    </row>
    <row r="279" spans="7:7" x14ac:dyDescent="0.25">
      <c r="G279" s="35"/>
    </row>
    <row r="280" spans="7:7" x14ac:dyDescent="0.25">
      <c r="G280" s="35"/>
    </row>
    <row r="281" spans="7:7" x14ac:dyDescent="0.25">
      <c r="G281" s="35"/>
    </row>
    <row r="282" spans="7:7" x14ac:dyDescent="0.25">
      <c r="G282" s="35"/>
    </row>
    <row r="283" spans="7:7" x14ac:dyDescent="0.25">
      <c r="G283" s="35"/>
    </row>
    <row r="284" spans="7:7" x14ac:dyDescent="0.25">
      <c r="G284" s="35"/>
    </row>
    <row r="285" spans="7:7" x14ac:dyDescent="0.25">
      <c r="G285" s="35"/>
    </row>
    <row r="286" spans="7:7" x14ac:dyDescent="0.25">
      <c r="G286" s="35"/>
    </row>
    <row r="287" spans="7:7" x14ac:dyDescent="0.25">
      <c r="G287" s="35"/>
    </row>
    <row r="288" spans="7:7" x14ac:dyDescent="0.25">
      <c r="G288" s="35"/>
    </row>
    <row r="289" spans="7:7" x14ac:dyDescent="0.25">
      <c r="G289" s="35"/>
    </row>
    <row r="290" spans="7:7" x14ac:dyDescent="0.25">
      <c r="G290" s="35"/>
    </row>
    <row r="291" spans="7:7" x14ac:dyDescent="0.25">
      <c r="G291" s="35"/>
    </row>
    <row r="292" spans="7:7" x14ac:dyDescent="0.25">
      <c r="G292" s="35"/>
    </row>
    <row r="293" spans="7:7" x14ac:dyDescent="0.25">
      <c r="G293" s="35"/>
    </row>
    <row r="294" spans="7:7" x14ac:dyDescent="0.25">
      <c r="G294" s="35"/>
    </row>
    <row r="295" spans="7:7" x14ac:dyDescent="0.25">
      <c r="G295" s="35"/>
    </row>
    <row r="296" spans="7:7" x14ac:dyDescent="0.25">
      <c r="G296" s="35"/>
    </row>
    <row r="297" spans="7:7" x14ac:dyDescent="0.25">
      <c r="G297" s="35"/>
    </row>
    <row r="298" spans="7:7" x14ac:dyDescent="0.25">
      <c r="G298" s="35"/>
    </row>
    <row r="299" spans="7:7" x14ac:dyDescent="0.25">
      <c r="G299" s="35"/>
    </row>
    <row r="300" spans="7:7" x14ac:dyDescent="0.25">
      <c r="G300" s="35"/>
    </row>
    <row r="301" spans="7:7" x14ac:dyDescent="0.25">
      <c r="G301" s="35"/>
    </row>
    <row r="302" spans="7:7" x14ac:dyDescent="0.25">
      <c r="G302" s="35"/>
    </row>
    <row r="303" spans="7:7" x14ac:dyDescent="0.25">
      <c r="G303" s="35"/>
    </row>
    <row r="304" spans="7:7" x14ac:dyDescent="0.25">
      <c r="G304" s="35"/>
    </row>
    <row r="305" spans="7:7" x14ac:dyDescent="0.25">
      <c r="G305" s="35"/>
    </row>
    <row r="306" spans="7:7" x14ac:dyDescent="0.25">
      <c r="G306" s="35"/>
    </row>
    <row r="307" spans="7:7" x14ac:dyDescent="0.25">
      <c r="G307" s="35"/>
    </row>
    <row r="308" spans="7:7" x14ac:dyDescent="0.25">
      <c r="G308" s="35"/>
    </row>
    <row r="309" spans="7:7" x14ac:dyDescent="0.25">
      <c r="G309" s="35"/>
    </row>
    <row r="310" spans="7:7" x14ac:dyDescent="0.25">
      <c r="G310" s="35"/>
    </row>
    <row r="311" spans="7:7" x14ac:dyDescent="0.25">
      <c r="G311" s="35"/>
    </row>
    <row r="312" spans="7:7" x14ac:dyDescent="0.25">
      <c r="G312" s="35"/>
    </row>
    <row r="313" spans="7:7" x14ac:dyDescent="0.25">
      <c r="G313" s="35"/>
    </row>
    <row r="314" spans="7:7" x14ac:dyDescent="0.25">
      <c r="G314" s="35"/>
    </row>
    <row r="315" spans="7:7" x14ac:dyDescent="0.25">
      <c r="G315" s="35"/>
    </row>
    <row r="316" spans="7:7" x14ac:dyDescent="0.25">
      <c r="G316" s="35"/>
    </row>
    <row r="317" spans="7:7" x14ac:dyDescent="0.25">
      <c r="G317" s="35"/>
    </row>
    <row r="318" spans="7:7" x14ac:dyDescent="0.25">
      <c r="G318" s="35"/>
    </row>
    <row r="319" spans="7:7" x14ac:dyDescent="0.25">
      <c r="G319" s="35"/>
    </row>
    <row r="320" spans="7:7" x14ac:dyDescent="0.25">
      <c r="G320" s="35"/>
    </row>
    <row r="321" spans="7:7" x14ac:dyDescent="0.25">
      <c r="G321" s="35"/>
    </row>
    <row r="322" spans="7:7" x14ac:dyDescent="0.25">
      <c r="G322" s="35"/>
    </row>
    <row r="323" spans="7:7" x14ac:dyDescent="0.25">
      <c r="G323" s="35"/>
    </row>
    <row r="324" spans="7:7" x14ac:dyDescent="0.25">
      <c r="G324" s="35"/>
    </row>
    <row r="325" spans="7:7" x14ac:dyDescent="0.25">
      <c r="G325" s="35"/>
    </row>
    <row r="326" spans="7:7" x14ac:dyDescent="0.25">
      <c r="G326" s="35"/>
    </row>
    <row r="327" spans="7:7" x14ac:dyDescent="0.25">
      <c r="G327" s="35"/>
    </row>
    <row r="328" spans="7:7" x14ac:dyDescent="0.25">
      <c r="G328" s="35"/>
    </row>
    <row r="329" spans="7:7" x14ac:dyDescent="0.25">
      <c r="G329" s="35"/>
    </row>
    <row r="330" spans="7:7" x14ac:dyDescent="0.25">
      <c r="G330" s="35"/>
    </row>
    <row r="331" spans="7:7" x14ac:dyDescent="0.25">
      <c r="G331" s="35"/>
    </row>
    <row r="332" spans="7:7" x14ac:dyDescent="0.25">
      <c r="G332" s="35"/>
    </row>
    <row r="333" spans="7:7" x14ac:dyDescent="0.25">
      <c r="G333" s="35"/>
    </row>
    <row r="334" spans="7:7" x14ac:dyDescent="0.25">
      <c r="G334" s="35"/>
    </row>
    <row r="335" spans="7:7" x14ac:dyDescent="0.25">
      <c r="G335" s="35"/>
    </row>
    <row r="336" spans="7:7" x14ac:dyDescent="0.25">
      <c r="G336" s="35"/>
    </row>
    <row r="337" spans="7:7" x14ac:dyDescent="0.25">
      <c r="G337" s="35"/>
    </row>
    <row r="338" spans="7:7" x14ac:dyDescent="0.25">
      <c r="G338" s="35"/>
    </row>
    <row r="339" spans="7:7" x14ac:dyDescent="0.25">
      <c r="G339" s="35"/>
    </row>
    <row r="340" spans="7:7" x14ac:dyDescent="0.25">
      <c r="G340" s="35"/>
    </row>
    <row r="341" spans="7:7" x14ac:dyDescent="0.25">
      <c r="G341" s="35"/>
    </row>
    <row r="342" spans="7:7" x14ac:dyDescent="0.25">
      <c r="G342" s="35"/>
    </row>
    <row r="343" spans="7:7" x14ac:dyDescent="0.25">
      <c r="G343" s="35"/>
    </row>
    <row r="344" spans="7:7" x14ac:dyDescent="0.25">
      <c r="G344" s="35"/>
    </row>
    <row r="345" spans="7:7" x14ac:dyDescent="0.25">
      <c r="G345" s="35"/>
    </row>
    <row r="346" spans="7:7" x14ac:dyDescent="0.25">
      <c r="G346" s="35"/>
    </row>
    <row r="347" spans="7:7" x14ac:dyDescent="0.25">
      <c r="G347" s="35"/>
    </row>
    <row r="348" spans="7:7" x14ac:dyDescent="0.25">
      <c r="G348" s="35"/>
    </row>
    <row r="349" spans="7:7" x14ac:dyDescent="0.25">
      <c r="G349" s="35"/>
    </row>
    <row r="350" spans="7:7" x14ac:dyDescent="0.25">
      <c r="G350" s="35"/>
    </row>
    <row r="351" spans="7:7" x14ac:dyDescent="0.25">
      <c r="G351" s="35"/>
    </row>
    <row r="352" spans="7:7" x14ac:dyDescent="0.25">
      <c r="G352" s="35"/>
    </row>
    <row r="353" spans="7:7" x14ac:dyDescent="0.25">
      <c r="G353" s="35"/>
    </row>
    <row r="354" spans="7:7" x14ac:dyDescent="0.25">
      <c r="G354" s="35"/>
    </row>
    <row r="355" spans="7:7" x14ac:dyDescent="0.25">
      <c r="G355" s="35"/>
    </row>
    <row r="356" spans="7:7" x14ac:dyDescent="0.25">
      <c r="G356" s="35"/>
    </row>
    <row r="357" spans="7:7" x14ac:dyDescent="0.25">
      <c r="G357" s="35"/>
    </row>
    <row r="358" spans="7:7" x14ac:dyDescent="0.25">
      <c r="G358" s="35"/>
    </row>
    <row r="359" spans="7:7" x14ac:dyDescent="0.25">
      <c r="G359" s="35"/>
    </row>
    <row r="360" spans="7:7" x14ac:dyDescent="0.25">
      <c r="G360" s="35"/>
    </row>
    <row r="361" spans="7:7" x14ac:dyDescent="0.25">
      <c r="G361" s="35"/>
    </row>
    <row r="362" spans="7:7" x14ac:dyDescent="0.25">
      <c r="G362" s="35"/>
    </row>
    <row r="363" spans="7:7" x14ac:dyDescent="0.25">
      <c r="G363" s="35"/>
    </row>
    <row r="364" spans="7:7" x14ac:dyDescent="0.25">
      <c r="G364" s="35"/>
    </row>
    <row r="365" spans="7:7" x14ac:dyDescent="0.25">
      <c r="G365" s="35"/>
    </row>
    <row r="366" spans="7:7" x14ac:dyDescent="0.25">
      <c r="G366" s="35"/>
    </row>
    <row r="367" spans="7:7" x14ac:dyDescent="0.25">
      <c r="G367" s="35"/>
    </row>
    <row r="368" spans="7:7" x14ac:dyDescent="0.25">
      <c r="G368" s="35"/>
    </row>
    <row r="369" spans="7:7" x14ac:dyDescent="0.25">
      <c r="G369" s="35"/>
    </row>
    <row r="370" spans="7:7" x14ac:dyDescent="0.25">
      <c r="G370" s="35"/>
    </row>
    <row r="371" spans="7:7" x14ac:dyDescent="0.25">
      <c r="G371" s="35"/>
    </row>
    <row r="372" spans="7:7" x14ac:dyDescent="0.25">
      <c r="G372" s="35"/>
    </row>
    <row r="373" spans="7:7" x14ac:dyDescent="0.25">
      <c r="G373" s="35"/>
    </row>
    <row r="374" spans="7:7" x14ac:dyDescent="0.25">
      <c r="G374" s="35"/>
    </row>
    <row r="375" spans="7:7" x14ac:dyDescent="0.25">
      <c r="G375" s="35"/>
    </row>
    <row r="376" spans="7:7" x14ac:dyDescent="0.25">
      <c r="G376" s="35"/>
    </row>
    <row r="377" spans="7:7" x14ac:dyDescent="0.25">
      <c r="G377" s="35"/>
    </row>
    <row r="378" spans="7:7" x14ac:dyDescent="0.25">
      <c r="G378" s="35"/>
    </row>
    <row r="379" spans="7:7" x14ac:dyDescent="0.25">
      <c r="G379" s="35"/>
    </row>
    <row r="380" spans="7:7" x14ac:dyDescent="0.25">
      <c r="G380" s="35"/>
    </row>
    <row r="381" spans="7:7" x14ac:dyDescent="0.25">
      <c r="G381" s="35"/>
    </row>
    <row r="382" spans="7:7" x14ac:dyDescent="0.25">
      <c r="G382" s="35"/>
    </row>
    <row r="383" spans="7:7" x14ac:dyDescent="0.25">
      <c r="G383" s="35"/>
    </row>
    <row r="384" spans="7:7" x14ac:dyDescent="0.25">
      <c r="G384" s="35"/>
    </row>
    <row r="385" spans="7:7" x14ac:dyDescent="0.25">
      <c r="G385" s="35"/>
    </row>
    <row r="386" spans="7:7" x14ac:dyDescent="0.25">
      <c r="G386" s="35"/>
    </row>
    <row r="387" spans="7:7" x14ac:dyDescent="0.25">
      <c r="G387" s="35"/>
    </row>
    <row r="388" spans="7:7" x14ac:dyDescent="0.25">
      <c r="G388" s="35"/>
    </row>
    <row r="389" spans="7:7" x14ac:dyDescent="0.25">
      <c r="G389" s="35"/>
    </row>
    <row r="390" spans="7:7" x14ac:dyDescent="0.25">
      <c r="G390" s="35"/>
    </row>
    <row r="391" spans="7:7" x14ac:dyDescent="0.25">
      <c r="G391" s="35"/>
    </row>
    <row r="392" spans="7:7" x14ac:dyDescent="0.25">
      <c r="G392" s="35"/>
    </row>
    <row r="393" spans="7:7" x14ac:dyDescent="0.25">
      <c r="G393" s="35"/>
    </row>
    <row r="394" spans="7:7" x14ac:dyDescent="0.25">
      <c r="G394" s="35"/>
    </row>
    <row r="395" spans="7:7" x14ac:dyDescent="0.25">
      <c r="G395" s="35"/>
    </row>
    <row r="396" spans="7:7" x14ac:dyDescent="0.25">
      <c r="G396" s="35"/>
    </row>
    <row r="397" spans="7:7" x14ac:dyDescent="0.25">
      <c r="G397" s="35"/>
    </row>
    <row r="398" spans="7:7" x14ac:dyDescent="0.25">
      <c r="G398" s="35"/>
    </row>
    <row r="399" spans="7:7" x14ac:dyDescent="0.25">
      <c r="G399" s="35"/>
    </row>
    <row r="400" spans="7:7" x14ac:dyDescent="0.25">
      <c r="G400" s="35"/>
    </row>
    <row r="401" spans="7:7" x14ac:dyDescent="0.25">
      <c r="G401" s="35"/>
    </row>
    <row r="402" spans="7:7" x14ac:dyDescent="0.25">
      <c r="G402" s="35"/>
    </row>
    <row r="403" spans="7:7" x14ac:dyDescent="0.25">
      <c r="G403" s="35"/>
    </row>
    <row r="404" spans="7:7" x14ac:dyDescent="0.25">
      <c r="G404" s="35"/>
    </row>
    <row r="405" spans="7:7" x14ac:dyDescent="0.25">
      <c r="G405" s="35"/>
    </row>
    <row r="406" spans="7:7" x14ac:dyDescent="0.25">
      <c r="G406" s="35"/>
    </row>
    <row r="407" spans="7:7" x14ac:dyDescent="0.25">
      <c r="G407" s="35"/>
    </row>
    <row r="408" spans="7:7" x14ac:dyDescent="0.25">
      <c r="G408" s="35"/>
    </row>
    <row r="409" spans="7:7" x14ac:dyDescent="0.25">
      <c r="G409" s="35"/>
    </row>
    <row r="410" spans="7:7" x14ac:dyDescent="0.25">
      <c r="G410" s="35"/>
    </row>
    <row r="411" spans="7:7" x14ac:dyDescent="0.25">
      <c r="G411" s="35"/>
    </row>
    <row r="412" spans="7:7" x14ac:dyDescent="0.25">
      <c r="G412" s="35"/>
    </row>
    <row r="413" spans="7:7" x14ac:dyDescent="0.25">
      <c r="G413" s="35"/>
    </row>
    <row r="414" spans="7:7" x14ac:dyDescent="0.25">
      <c r="G414" s="35"/>
    </row>
    <row r="415" spans="7:7" x14ac:dyDescent="0.25">
      <c r="G415" s="35"/>
    </row>
    <row r="416" spans="7:7" x14ac:dyDescent="0.25">
      <c r="G416" s="35"/>
    </row>
    <row r="417" spans="7:7" x14ac:dyDescent="0.25">
      <c r="G417" s="35"/>
    </row>
    <row r="418" spans="7:7" x14ac:dyDescent="0.25">
      <c r="G418" s="35"/>
    </row>
    <row r="419" spans="7:7" x14ac:dyDescent="0.25">
      <c r="G419" s="35"/>
    </row>
    <row r="420" spans="7:7" x14ac:dyDescent="0.25">
      <c r="G420" s="35"/>
    </row>
    <row r="421" spans="7:7" x14ac:dyDescent="0.25">
      <c r="G421" s="35"/>
    </row>
    <row r="422" spans="7:7" x14ac:dyDescent="0.25">
      <c r="G422" s="35"/>
    </row>
    <row r="423" spans="7:7" x14ac:dyDescent="0.25">
      <c r="G423" s="35"/>
    </row>
    <row r="424" spans="7:7" x14ac:dyDescent="0.25">
      <c r="G424" s="35"/>
    </row>
    <row r="425" spans="7:7" x14ac:dyDescent="0.25">
      <c r="G425" s="35"/>
    </row>
    <row r="426" spans="7:7" x14ac:dyDescent="0.25">
      <c r="G426" s="35"/>
    </row>
    <row r="427" spans="7:7" x14ac:dyDescent="0.25">
      <c r="G427" s="35"/>
    </row>
    <row r="428" spans="7:7" x14ac:dyDescent="0.25">
      <c r="G428" s="35"/>
    </row>
    <row r="429" spans="7:7" x14ac:dyDescent="0.25">
      <c r="G429" s="35"/>
    </row>
    <row r="430" spans="7:7" x14ac:dyDescent="0.25">
      <c r="G430" s="35"/>
    </row>
    <row r="431" spans="7:7" x14ac:dyDescent="0.25">
      <c r="G431" s="35"/>
    </row>
    <row r="432" spans="7:7" x14ac:dyDescent="0.25">
      <c r="G432" s="35"/>
    </row>
    <row r="433" spans="7:7" x14ac:dyDescent="0.25">
      <c r="G433" s="35"/>
    </row>
    <row r="434" spans="7:7" x14ac:dyDescent="0.25">
      <c r="G434" s="35"/>
    </row>
    <row r="435" spans="7:7" x14ac:dyDescent="0.25">
      <c r="G435" s="35"/>
    </row>
    <row r="436" spans="7:7" x14ac:dyDescent="0.25">
      <c r="G436" s="35"/>
    </row>
    <row r="437" spans="7:7" x14ac:dyDescent="0.25">
      <c r="G437" s="35"/>
    </row>
    <row r="438" spans="7:7" x14ac:dyDescent="0.25">
      <c r="G438" s="35"/>
    </row>
    <row r="439" spans="7:7" x14ac:dyDescent="0.25">
      <c r="G439" s="35"/>
    </row>
    <row r="440" spans="7:7" x14ac:dyDescent="0.25">
      <c r="G440" s="35"/>
    </row>
    <row r="441" spans="7:7" x14ac:dyDescent="0.25">
      <c r="G441" s="35"/>
    </row>
    <row r="442" spans="7:7" x14ac:dyDescent="0.25">
      <c r="G442" s="35"/>
    </row>
    <row r="443" spans="7:7" x14ac:dyDescent="0.25">
      <c r="G443" s="35"/>
    </row>
    <row r="444" spans="7:7" x14ac:dyDescent="0.25">
      <c r="G444" s="35"/>
    </row>
    <row r="445" spans="7:7" x14ac:dyDescent="0.25">
      <c r="G445" s="35"/>
    </row>
    <row r="446" spans="7:7" x14ac:dyDescent="0.25">
      <c r="G446" s="35"/>
    </row>
    <row r="447" spans="7:7" x14ac:dyDescent="0.25">
      <c r="G447" s="35"/>
    </row>
    <row r="448" spans="7:7" x14ac:dyDescent="0.25">
      <c r="G448" s="35"/>
    </row>
    <row r="449" spans="7:7" x14ac:dyDescent="0.25">
      <c r="G449" s="35"/>
    </row>
    <row r="450" spans="7:7" x14ac:dyDescent="0.25">
      <c r="G450" s="35"/>
    </row>
    <row r="451" spans="7:7" x14ac:dyDescent="0.25">
      <c r="G451" s="35"/>
    </row>
    <row r="452" spans="7:7" x14ac:dyDescent="0.25">
      <c r="G452" s="35"/>
    </row>
    <row r="453" spans="7:7" x14ac:dyDescent="0.25">
      <c r="G453" s="35"/>
    </row>
    <row r="454" spans="7:7" x14ac:dyDescent="0.25">
      <c r="G454" s="35"/>
    </row>
    <row r="455" spans="7:7" x14ac:dyDescent="0.25">
      <c r="G455" s="35"/>
    </row>
    <row r="456" spans="7:7" x14ac:dyDescent="0.25">
      <c r="G456" s="35"/>
    </row>
    <row r="457" spans="7:7" x14ac:dyDescent="0.25">
      <c r="G457" s="35"/>
    </row>
    <row r="458" spans="7:7" x14ac:dyDescent="0.25">
      <c r="G458" s="35"/>
    </row>
    <row r="459" spans="7:7" x14ac:dyDescent="0.25">
      <c r="G459" s="35"/>
    </row>
    <row r="460" spans="7:7" x14ac:dyDescent="0.25">
      <c r="G460" s="35"/>
    </row>
    <row r="461" spans="7:7" x14ac:dyDescent="0.25">
      <c r="G461" s="35"/>
    </row>
    <row r="462" spans="7:7" x14ac:dyDescent="0.25">
      <c r="G462" s="35"/>
    </row>
    <row r="463" spans="7:7" x14ac:dyDescent="0.25">
      <c r="G463" s="35"/>
    </row>
    <row r="464" spans="7:7" x14ac:dyDescent="0.25">
      <c r="G464" s="35"/>
    </row>
    <row r="465" spans="7:7" x14ac:dyDescent="0.25">
      <c r="G465" s="35"/>
    </row>
    <row r="466" spans="7:7" x14ac:dyDescent="0.25">
      <c r="G466" s="35"/>
    </row>
    <row r="467" spans="7:7" x14ac:dyDescent="0.25">
      <c r="G467" s="35"/>
    </row>
    <row r="468" spans="7:7" x14ac:dyDescent="0.25">
      <c r="G468" s="35"/>
    </row>
    <row r="469" spans="7:7" x14ac:dyDescent="0.25">
      <c r="G469" s="35"/>
    </row>
    <row r="470" spans="7:7" x14ac:dyDescent="0.25">
      <c r="G470" s="35"/>
    </row>
    <row r="471" spans="7:7" x14ac:dyDescent="0.25">
      <c r="G471" s="35"/>
    </row>
    <row r="472" spans="7:7" x14ac:dyDescent="0.25">
      <c r="G472" s="35"/>
    </row>
    <row r="473" spans="7:7" x14ac:dyDescent="0.25">
      <c r="G473" s="35"/>
    </row>
    <row r="474" spans="7:7" x14ac:dyDescent="0.25">
      <c r="G474" s="35"/>
    </row>
    <row r="475" spans="7:7" x14ac:dyDescent="0.25">
      <c r="G475" s="35"/>
    </row>
    <row r="476" spans="7:7" x14ac:dyDescent="0.25">
      <c r="G476" s="35"/>
    </row>
    <row r="477" spans="7:7" x14ac:dyDescent="0.25">
      <c r="G477" s="35"/>
    </row>
    <row r="478" spans="7:7" x14ac:dyDescent="0.25">
      <c r="G478" s="35"/>
    </row>
    <row r="479" spans="7:7" x14ac:dyDescent="0.25">
      <c r="G479" s="35"/>
    </row>
    <row r="480" spans="7:7" x14ac:dyDescent="0.25">
      <c r="G480" s="35"/>
    </row>
    <row r="481" spans="7:7" x14ac:dyDescent="0.25">
      <c r="G481" s="35"/>
    </row>
    <row r="482" spans="7:7" x14ac:dyDescent="0.25">
      <c r="G482" s="35"/>
    </row>
    <row r="483" spans="7:7" x14ac:dyDescent="0.25">
      <c r="G483" s="35"/>
    </row>
    <row r="484" spans="7:7" x14ac:dyDescent="0.25">
      <c r="G484" s="35"/>
    </row>
    <row r="485" spans="7:7" x14ac:dyDescent="0.25">
      <c r="G485" s="35"/>
    </row>
    <row r="486" spans="7:7" x14ac:dyDescent="0.25">
      <c r="G486" s="35"/>
    </row>
    <row r="487" spans="7:7" x14ac:dyDescent="0.25">
      <c r="G487" s="35"/>
    </row>
    <row r="488" spans="7:7" x14ac:dyDescent="0.25">
      <c r="G488" s="35"/>
    </row>
    <row r="489" spans="7:7" x14ac:dyDescent="0.25">
      <c r="G489" s="35"/>
    </row>
    <row r="490" spans="7:7" x14ac:dyDescent="0.25">
      <c r="G490" s="35"/>
    </row>
    <row r="491" spans="7:7" x14ac:dyDescent="0.25">
      <c r="G491" s="35"/>
    </row>
    <row r="492" spans="7:7" x14ac:dyDescent="0.25">
      <c r="G492" s="35"/>
    </row>
    <row r="493" spans="7:7" x14ac:dyDescent="0.25">
      <c r="G493" s="35"/>
    </row>
    <row r="494" spans="7:7" x14ac:dyDescent="0.25">
      <c r="G494" s="35"/>
    </row>
    <row r="495" spans="7:7" x14ac:dyDescent="0.25">
      <c r="G495" s="35"/>
    </row>
    <row r="496" spans="7:7" x14ac:dyDescent="0.25">
      <c r="G496" s="35"/>
    </row>
    <row r="497" spans="7:7" x14ac:dyDescent="0.25">
      <c r="G497" s="35"/>
    </row>
    <row r="498" spans="7:7" x14ac:dyDescent="0.25">
      <c r="G498" s="35"/>
    </row>
    <row r="499" spans="7:7" x14ac:dyDescent="0.25">
      <c r="G499" s="35"/>
    </row>
    <row r="500" spans="7:7" x14ac:dyDescent="0.25">
      <c r="G500" s="35"/>
    </row>
    <row r="501" spans="7:7" x14ac:dyDescent="0.25">
      <c r="G501" s="35"/>
    </row>
    <row r="502" spans="7:7" x14ac:dyDescent="0.25">
      <c r="G502" s="35"/>
    </row>
    <row r="503" spans="7:7" x14ac:dyDescent="0.25">
      <c r="G503" s="35"/>
    </row>
    <row r="504" spans="7:7" x14ac:dyDescent="0.25">
      <c r="G504" s="35"/>
    </row>
    <row r="505" spans="7:7" x14ac:dyDescent="0.25">
      <c r="G505" s="35"/>
    </row>
    <row r="506" spans="7:7" x14ac:dyDescent="0.25">
      <c r="G506" s="35"/>
    </row>
    <row r="507" spans="7:7" x14ac:dyDescent="0.25">
      <c r="G507" s="35"/>
    </row>
    <row r="508" spans="7:7" x14ac:dyDescent="0.25">
      <c r="G508" s="35"/>
    </row>
    <row r="509" spans="7:7" x14ac:dyDescent="0.25">
      <c r="G509" s="35"/>
    </row>
    <row r="510" spans="7:7" x14ac:dyDescent="0.25">
      <c r="G510" s="35"/>
    </row>
    <row r="511" spans="7:7" x14ac:dyDescent="0.25">
      <c r="G511" s="35"/>
    </row>
    <row r="512" spans="7:7" x14ac:dyDescent="0.25">
      <c r="G512" s="35"/>
    </row>
    <row r="513" spans="7:7" x14ac:dyDescent="0.25">
      <c r="G513" s="35"/>
    </row>
    <row r="514" spans="7:7" x14ac:dyDescent="0.25">
      <c r="G514" s="35"/>
    </row>
    <row r="515" spans="7:7" x14ac:dyDescent="0.25">
      <c r="G515" s="35"/>
    </row>
    <row r="516" spans="7:7" x14ac:dyDescent="0.25">
      <c r="G516" s="35"/>
    </row>
    <row r="517" spans="7:7" x14ac:dyDescent="0.25">
      <c r="G517" s="35"/>
    </row>
    <row r="518" spans="7:7" x14ac:dyDescent="0.25">
      <c r="G518" s="35"/>
    </row>
    <row r="519" spans="7:7" x14ac:dyDescent="0.25">
      <c r="G519" s="35"/>
    </row>
    <row r="520" spans="7:7" x14ac:dyDescent="0.25">
      <c r="G520" s="35"/>
    </row>
    <row r="521" spans="7:7" x14ac:dyDescent="0.25">
      <c r="G521" s="35"/>
    </row>
    <row r="522" spans="7:7" x14ac:dyDescent="0.25">
      <c r="G522" s="35"/>
    </row>
    <row r="523" spans="7:7" x14ac:dyDescent="0.25">
      <c r="G523" s="35"/>
    </row>
    <row r="524" spans="7:7" x14ac:dyDescent="0.25">
      <c r="G524" s="35"/>
    </row>
    <row r="525" spans="7:7" x14ac:dyDescent="0.25">
      <c r="G525" s="35"/>
    </row>
    <row r="526" spans="7:7" x14ac:dyDescent="0.25">
      <c r="G526" s="35"/>
    </row>
    <row r="527" spans="7:7" x14ac:dyDescent="0.25">
      <c r="G527" s="35"/>
    </row>
    <row r="528" spans="7:7" x14ac:dyDescent="0.25">
      <c r="G528" s="35"/>
    </row>
    <row r="529" spans="7:7" x14ac:dyDescent="0.25">
      <c r="G529" s="35"/>
    </row>
    <row r="530" spans="7:7" x14ac:dyDescent="0.25">
      <c r="G530" s="35"/>
    </row>
    <row r="531" spans="7:7" x14ac:dyDescent="0.25">
      <c r="G531" s="35"/>
    </row>
    <row r="532" spans="7:7" x14ac:dyDescent="0.25">
      <c r="G532" s="35"/>
    </row>
    <row r="533" spans="7:7" x14ac:dyDescent="0.25">
      <c r="G533" s="35"/>
    </row>
    <row r="534" spans="7:7" x14ac:dyDescent="0.25">
      <c r="G534" s="35"/>
    </row>
    <row r="535" spans="7:7" x14ac:dyDescent="0.25">
      <c r="G535" s="35"/>
    </row>
    <row r="536" spans="7:7" x14ac:dyDescent="0.25">
      <c r="G536" s="35"/>
    </row>
    <row r="537" spans="7:7" x14ac:dyDescent="0.25">
      <c r="G537" s="35"/>
    </row>
    <row r="538" spans="7:7" x14ac:dyDescent="0.25">
      <c r="G538" s="35"/>
    </row>
    <row r="539" spans="7:7" x14ac:dyDescent="0.25">
      <c r="G539" s="35"/>
    </row>
    <row r="540" spans="7:7" x14ac:dyDescent="0.25">
      <c r="G540" s="35"/>
    </row>
    <row r="541" spans="7:7" x14ac:dyDescent="0.25">
      <c r="G541" s="35"/>
    </row>
    <row r="542" spans="7:7" x14ac:dyDescent="0.25">
      <c r="G542" s="35"/>
    </row>
    <row r="543" spans="7:7" x14ac:dyDescent="0.25">
      <c r="G543" s="35"/>
    </row>
    <row r="544" spans="7:7" x14ac:dyDescent="0.25">
      <c r="G544" s="35"/>
    </row>
    <row r="545" spans="7:7" x14ac:dyDescent="0.25">
      <c r="G545" s="35"/>
    </row>
    <row r="546" spans="7:7" x14ac:dyDescent="0.25">
      <c r="G546" s="35"/>
    </row>
    <row r="547" spans="7:7" x14ac:dyDescent="0.25">
      <c r="G547" s="35"/>
    </row>
    <row r="548" spans="7:7" x14ac:dyDescent="0.25">
      <c r="G548" s="35"/>
    </row>
    <row r="549" spans="7:7" x14ac:dyDescent="0.25">
      <c r="G549" s="35"/>
    </row>
    <row r="550" spans="7:7" x14ac:dyDescent="0.25">
      <c r="G550" s="35"/>
    </row>
    <row r="551" spans="7:7" x14ac:dyDescent="0.25">
      <c r="G551" s="35"/>
    </row>
    <row r="552" spans="7:7" x14ac:dyDescent="0.25">
      <c r="G552" s="35"/>
    </row>
    <row r="553" spans="7:7" x14ac:dyDescent="0.25">
      <c r="G553" s="35"/>
    </row>
    <row r="554" spans="7:7" x14ac:dyDescent="0.25">
      <c r="G554" s="35"/>
    </row>
    <row r="555" spans="7:7" x14ac:dyDescent="0.25">
      <c r="G555" s="35"/>
    </row>
    <row r="556" spans="7:7" x14ac:dyDescent="0.25">
      <c r="G556" s="35"/>
    </row>
    <row r="557" spans="7:7" x14ac:dyDescent="0.25">
      <c r="G557" s="35"/>
    </row>
    <row r="558" spans="7:7" x14ac:dyDescent="0.25">
      <c r="G558" s="35"/>
    </row>
    <row r="559" spans="7:7" x14ac:dyDescent="0.25">
      <c r="G559" s="35"/>
    </row>
    <row r="560" spans="7:7" x14ac:dyDescent="0.25">
      <c r="G560" s="35"/>
    </row>
    <row r="561" spans="7:7" x14ac:dyDescent="0.25">
      <c r="G561" s="35"/>
    </row>
    <row r="562" spans="7:7" x14ac:dyDescent="0.25">
      <c r="G562" s="35"/>
    </row>
    <row r="563" spans="7:7" x14ac:dyDescent="0.25">
      <c r="G563" s="35"/>
    </row>
    <row r="564" spans="7:7" x14ac:dyDescent="0.25">
      <c r="G564" s="35"/>
    </row>
    <row r="565" spans="7:7" x14ac:dyDescent="0.25">
      <c r="G565" s="35"/>
    </row>
    <row r="566" spans="7:7" x14ac:dyDescent="0.25">
      <c r="G566" s="35"/>
    </row>
    <row r="567" spans="7:7" x14ac:dyDescent="0.25">
      <c r="G567" s="35"/>
    </row>
    <row r="568" spans="7:7" x14ac:dyDescent="0.25">
      <c r="G568" s="35"/>
    </row>
    <row r="569" spans="7:7" x14ac:dyDescent="0.25">
      <c r="G569" s="35"/>
    </row>
    <row r="570" spans="7:7" x14ac:dyDescent="0.25">
      <c r="G570" s="35"/>
    </row>
    <row r="571" spans="7:7" x14ac:dyDescent="0.25">
      <c r="G571" s="35"/>
    </row>
    <row r="572" spans="7:7" x14ac:dyDescent="0.25">
      <c r="G572" s="35"/>
    </row>
    <row r="573" spans="7:7" x14ac:dyDescent="0.25">
      <c r="G573" s="35"/>
    </row>
    <row r="574" spans="7:7" x14ac:dyDescent="0.25">
      <c r="G574" s="35"/>
    </row>
    <row r="575" spans="7:7" x14ac:dyDescent="0.25">
      <c r="G575" s="35"/>
    </row>
    <row r="576" spans="7:7" x14ac:dyDescent="0.25">
      <c r="G576" s="35"/>
    </row>
    <row r="577" spans="7:7" x14ac:dyDescent="0.25">
      <c r="G577" s="35"/>
    </row>
    <row r="578" spans="7:7" x14ac:dyDescent="0.25">
      <c r="G578" s="35"/>
    </row>
    <row r="579" spans="7:7" x14ac:dyDescent="0.25">
      <c r="G579" s="35"/>
    </row>
    <row r="580" spans="7:7" x14ac:dyDescent="0.25">
      <c r="G580" s="35"/>
    </row>
    <row r="581" spans="7:7" x14ac:dyDescent="0.25">
      <c r="G581" s="35"/>
    </row>
    <row r="582" spans="7:7" x14ac:dyDescent="0.25">
      <c r="G582" s="35"/>
    </row>
    <row r="583" spans="7:7" x14ac:dyDescent="0.25">
      <c r="G583" s="35"/>
    </row>
    <row r="584" spans="7:7" x14ac:dyDescent="0.25">
      <c r="G584" s="35"/>
    </row>
    <row r="585" spans="7:7" x14ac:dyDescent="0.25">
      <c r="G585" s="35"/>
    </row>
    <row r="586" spans="7:7" x14ac:dyDescent="0.25">
      <c r="G586" s="35"/>
    </row>
    <row r="587" spans="7:7" x14ac:dyDescent="0.25">
      <c r="G587" s="35"/>
    </row>
    <row r="588" spans="7:7" x14ac:dyDescent="0.25">
      <c r="G588" s="35"/>
    </row>
    <row r="589" spans="7:7" x14ac:dyDescent="0.25">
      <c r="G589" s="35"/>
    </row>
    <row r="590" spans="7:7" x14ac:dyDescent="0.25">
      <c r="G590" s="35"/>
    </row>
    <row r="591" spans="7:7" x14ac:dyDescent="0.25">
      <c r="G591" s="35"/>
    </row>
    <row r="592" spans="7:7" x14ac:dyDescent="0.25">
      <c r="G592" s="35"/>
    </row>
    <row r="593" spans="7:7" x14ac:dyDescent="0.25">
      <c r="G593" s="35"/>
    </row>
    <row r="594" spans="7:7" x14ac:dyDescent="0.25">
      <c r="G594" s="35"/>
    </row>
    <row r="595" spans="7:7" x14ac:dyDescent="0.25">
      <c r="G595" s="35"/>
    </row>
    <row r="596" spans="7:7" x14ac:dyDescent="0.25">
      <c r="G596" s="35"/>
    </row>
    <row r="597" spans="7:7" x14ac:dyDescent="0.25">
      <c r="G597" s="35"/>
    </row>
    <row r="598" spans="7:7" x14ac:dyDescent="0.25">
      <c r="G598" s="35"/>
    </row>
    <row r="599" spans="7:7" x14ac:dyDescent="0.25">
      <c r="G599" s="35"/>
    </row>
    <row r="600" spans="7:7" x14ac:dyDescent="0.25">
      <c r="G600" s="35"/>
    </row>
    <row r="601" spans="7:7" x14ac:dyDescent="0.25">
      <c r="G601" s="35"/>
    </row>
    <row r="602" spans="7:7" x14ac:dyDescent="0.25">
      <c r="G602" s="35"/>
    </row>
    <row r="603" spans="7:7" x14ac:dyDescent="0.25">
      <c r="G603" s="35"/>
    </row>
    <row r="604" spans="7:7" x14ac:dyDescent="0.25">
      <c r="G604" s="35"/>
    </row>
    <row r="605" spans="7:7" x14ac:dyDescent="0.25">
      <c r="G605" s="35"/>
    </row>
    <row r="606" spans="7:7" x14ac:dyDescent="0.25">
      <c r="G606" s="35"/>
    </row>
    <row r="607" spans="7:7" x14ac:dyDescent="0.25">
      <c r="G607" s="35"/>
    </row>
    <row r="608" spans="7:7" x14ac:dyDescent="0.25">
      <c r="G608" s="35"/>
    </row>
    <row r="609" spans="7:7" x14ac:dyDescent="0.25">
      <c r="G609" s="35"/>
    </row>
    <row r="610" spans="7:7" x14ac:dyDescent="0.25">
      <c r="G610" s="35"/>
    </row>
    <row r="611" spans="7:7" x14ac:dyDescent="0.25">
      <c r="G611" s="35"/>
    </row>
    <row r="612" spans="7:7" x14ac:dyDescent="0.25">
      <c r="G612" s="35"/>
    </row>
    <row r="613" spans="7:7" x14ac:dyDescent="0.25">
      <c r="G613" s="35"/>
    </row>
    <row r="614" spans="7:7" x14ac:dyDescent="0.25">
      <c r="G614" s="35"/>
    </row>
    <row r="615" spans="7:7" x14ac:dyDescent="0.25">
      <c r="G615" s="35"/>
    </row>
    <row r="616" spans="7:7" x14ac:dyDescent="0.25">
      <c r="G616" s="35"/>
    </row>
    <row r="617" spans="7:7" x14ac:dyDescent="0.25">
      <c r="G617" s="35"/>
    </row>
    <row r="618" spans="7:7" x14ac:dyDescent="0.25">
      <c r="G618" s="35"/>
    </row>
    <row r="619" spans="7:7" x14ac:dyDescent="0.25">
      <c r="G619" s="35"/>
    </row>
    <row r="620" spans="7:7" x14ac:dyDescent="0.25">
      <c r="G620" s="35"/>
    </row>
    <row r="621" spans="7:7" x14ac:dyDescent="0.25">
      <c r="G621" s="35"/>
    </row>
    <row r="622" spans="7:7" x14ac:dyDescent="0.25">
      <c r="G622" s="35"/>
    </row>
    <row r="623" spans="7:7" x14ac:dyDescent="0.25">
      <c r="G623" s="35"/>
    </row>
    <row r="624" spans="7:7" x14ac:dyDescent="0.25">
      <c r="G624" s="35"/>
    </row>
    <row r="625" spans="7:7" x14ac:dyDescent="0.25">
      <c r="G625" s="35"/>
    </row>
    <row r="626" spans="7:7" x14ac:dyDescent="0.25">
      <c r="G626" s="35"/>
    </row>
    <row r="627" spans="7:7" x14ac:dyDescent="0.25">
      <c r="G627" s="35"/>
    </row>
    <row r="628" spans="7:7" x14ac:dyDescent="0.25">
      <c r="G628" s="35"/>
    </row>
    <row r="629" spans="7:7" x14ac:dyDescent="0.25">
      <c r="G629" s="35"/>
    </row>
    <row r="630" spans="7:7" x14ac:dyDescent="0.25">
      <c r="G630" s="35"/>
    </row>
    <row r="631" spans="7:7" x14ac:dyDescent="0.25">
      <c r="G631" s="35"/>
    </row>
    <row r="632" spans="7:7" x14ac:dyDescent="0.25">
      <c r="G632" s="35"/>
    </row>
    <row r="633" spans="7:7" x14ac:dyDescent="0.25">
      <c r="G633" s="35"/>
    </row>
    <row r="634" spans="7:7" x14ac:dyDescent="0.25">
      <c r="G634" s="35"/>
    </row>
    <row r="635" spans="7:7" x14ac:dyDescent="0.25">
      <c r="G635" s="35"/>
    </row>
    <row r="636" spans="7:7" x14ac:dyDescent="0.25">
      <c r="G636" s="35"/>
    </row>
    <row r="637" spans="7:7" x14ac:dyDescent="0.25">
      <c r="G637" s="35"/>
    </row>
    <row r="638" spans="7:7" x14ac:dyDescent="0.25">
      <c r="G638" s="35"/>
    </row>
    <row r="639" spans="7:7" x14ac:dyDescent="0.25">
      <c r="G639" s="35"/>
    </row>
    <row r="640" spans="7:7" x14ac:dyDescent="0.25">
      <c r="G640" s="35"/>
    </row>
    <row r="641" spans="7:7" x14ac:dyDescent="0.25">
      <c r="G641" s="35"/>
    </row>
    <row r="642" spans="7:7" x14ac:dyDescent="0.25">
      <c r="G642" s="35"/>
    </row>
    <row r="643" spans="7:7" x14ac:dyDescent="0.25">
      <c r="G643" s="35"/>
    </row>
    <row r="644" spans="7:7" x14ac:dyDescent="0.25">
      <c r="G644" s="35"/>
    </row>
    <row r="645" spans="7:7" x14ac:dyDescent="0.25">
      <c r="G645" s="35"/>
    </row>
    <row r="646" spans="7:7" x14ac:dyDescent="0.25">
      <c r="G646" s="35"/>
    </row>
    <row r="647" spans="7:7" x14ac:dyDescent="0.25">
      <c r="G647" s="35"/>
    </row>
    <row r="648" spans="7:7" x14ac:dyDescent="0.25">
      <c r="G648" s="35"/>
    </row>
    <row r="649" spans="7:7" x14ac:dyDescent="0.25">
      <c r="G649" s="35"/>
    </row>
    <row r="650" spans="7:7" x14ac:dyDescent="0.25">
      <c r="G650" s="35"/>
    </row>
    <row r="651" spans="7:7" x14ac:dyDescent="0.25">
      <c r="G651" s="35"/>
    </row>
    <row r="652" spans="7:7" x14ac:dyDescent="0.25">
      <c r="G652" s="35"/>
    </row>
    <row r="653" spans="7:7" x14ac:dyDescent="0.25">
      <c r="G653" s="35"/>
    </row>
    <row r="654" spans="7:7" x14ac:dyDescent="0.25">
      <c r="G654" s="35"/>
    </row>
    <row r="655" spans="7:7" x14ac:dyDescent="0.25">
      <c r="G655" s="35"/>
    </row>
    <row r="656" spans="7:7" x14ac:dyDescent="0.25">
      <c r="G656" s="35"/>
    </row>
    <row r="657" spans="7:7" x14ac:dyDescent="0.25">
      <c r="G657" s="35"/>
    </row>
    <row r="658" spans="7:7" x14ac:dyDescent="0.25">
      <c r="G658" s="35"/>
    </row>
    <row r="659" spans="7:7" x14ac:dyDescent="0.25">
      <c r="G659" s="35"/>
    </row>
    <row r="660" spans="7:7" x14ac:dyDescent="0.25">
      <c r="G660" s="35"/>
    </row>
    <row r="661" spans="7:7" x14ac:dyDescent="0.25">
      <c r="G661" s="35"/>
    </row>
    <row r="662" spans="7:7" x14ac:dyDescent="0.25">
      <c r="G662" s="35"/>
    </row>
    <row r="663" spans="7:7" x14ac:dyDescent="0.25">
      <c r="G663" s="35"/>
    </row>
    <row r="664" spans="7:7" x14ac:dyDescent="0.25">
      <c r="G664" s="35"/>
    </row>
    <row r="665" spans="7:7" x14ac:dyDescent="0.25">
      <c r="G665" s="35"/>
    </row>
    <row r="666" spans="7:7" x14ac:dyDescent="0.25">
      <c r="G666" s="35"/>
    </row>
    <row r="667" spans="7:7" x14ac:dyDescent="0.25">
      <c r="G667" s="35"/>
    </row>
    <row r="668" spans="7:7" x14ac:dyDescent="0.25">
      <c r="G668" s="35"/>
    </row>
    <row r="669" spans="7:7" x14ac:dyDescent="0.25">
      <c r="G669" s="35"/>
    </row>
    <row r="670" spans="7:7" x14ac:dyDescent="0.25">
      <c r="G670" s="35"/>
    </row>
    <row r="671" spans="7:7" x14ac:dyDescent="0.25">
      <c r="G671" s="35"/>
    </row>
    <row r="672" spans="7:7" x14ac:dyDescent="0.25">
      <c r="G672" s="35"/>
    </row>
    <row r="673" spans="7:7" x14ac:dyDescent="0.25">
      <c r="G673" s="35"/>
    </row>
    <row r="674" spans="7:7" x14ac:dyDescent="0.25">
      <c r="G674" s="35"/>
    </row>
    <row r="675" spans="7:7" x14ac:dyDescent="0.25">
      <c r="G675" s="35"/>
    </row>
    <row r="676" spans="7:7" x14ac:dyDescent="0.25">
      <c r="G676" s="35"/>
    </row>
    <row r="677" spans="7:7" x14ac:dyDescent="0.25">
      <c r="G677" s="35"/>
    </row>
    <row r="678" spans="7:7" x14ac:dyDescent="0.25">
      <c r="G678" s="35"/>
    </row>
    <row r="679" spans="7:7" x14ac:dyDescent="0.25">
      <c r="G679" s="35"/>
    </row>
    <row r="680" spans="7:7" x14ac:dyDescent="0.25">
      <c r="G680" s="35"/>
    </row>
    <row r="681" spans="7:7" x14ac:dyDescent="0.25">
      <c r="G681" s="35"/>
    </row>
    <row r="682" spans="7:7" x14ac:dyDescent="0.25">
      <c r="G682" s="35"/>
    </row>
    <row r="683" spans="7:7" x14ac:dyDescent="0.25">
      <c r="G683" s="35"/>
    </row>
    <row r="684" spans="7:7" x14ac:dyDescent="0.25">
      <c r="G684" s="35"/>
    </row>
    <row r="685" spans="7:7" x14ac:dyDescent="0.25">
      <c r="G685" s="35"/>
    </row>
    <row r="686" spans="7:7" x14ac:dyDescent="0.25">
      <c r="G686" s="35"/>
    </row>
    <row r="687" spans="7:7" x14ac:dyDescent="0.25">
      <c r="G687" s="35"/>
    </row>
    <row r="688" spans="7:7" x14ac:dyDescent="0.25">
      <c r="G688" s="35"/>
    </row>
    <row r="689" spans="7:7" x14ac:dyDescent="0.25">
      <c r="G689" s="35"/>
    </row>
    <row r="690" spans="7:7" x14ac:dyDescent="0.25">
      <c r="G690" s="35"/>
    </row>
    <row r="691" spans="7:7" x14ac:dyDescent="0.25">
      <c r="G691" s="35"/>
    </row>
    <row r="692" spans="7:7" x14ac:dyDescent="0.25">
      <c r="G692" s="35"/>
    </row>
    <row r="693" spans="7:7" x14ac:dyDescent="0.25">
      <c r="G693" s="35"/>
    </row>
    <row r="694" spans="7:7" x14ac:dyDescent="0.25">
      <c r="G694" s="35"/>
    </row>
    <row r="695" spans="7:7" x14ac:dyDescent="0.25">
      <c r="G695" s="35"/>
    </row>
    <row r="696" spans="7:7" x14ac:dyDescent="0.25">
      <c r="G696" s="35"/>
    </row>
    <row r="697" spans="7:7" x14ac:dyDescent="0.25">
      <c r="G697" s="35"/>
    </row>
    <row r="698" spans="7:7" x14ac:dyDescent="0.25">
      <c r="G698" s="35"/>
    </row>
    <row r="699" spans="7:7" x14ac:dyDescent="0.25">
      <c r="G699" s="35"/>
    </row>
    <row r="700" spans="7:7" x14ac:dyDescent="0.25">
      <c r="G700" s="35"/>
    </row>
    <row r="701" spans="7:7" x14ac:dyDescent="0.25">
      <c r="G701" s="35"/>
    </row>
    <row r="702" spans="7:7" x14ac:dyDescent="0.25">
      <c r="G702" s="35"/>
    </row>
    <row r="703" spans="7:7" x14ac:dyDescent="0.25">
      <c r="G703" s="35"/>
    </row>
    <row r="704" spans="7:7" x14ac:dyDescent="0.25">
      <c r="G704" s="35"/>
    </row>
    <row r="705" spans="7:7" x14ac:dyDescent="0.25">
      <c r="G705" s="35"/>
    </row>
    <row r="706" spans="7:7" x14ac:dyDescent="0.25">
      <c r="G706" s="35"/>
    </row>
    <row r="707" spans="7:7" x14ac:dyDescent="0.25">
      <c r="G707" s="35"/>
    </row>
    <row r="708" spans="7:7" x14ac:dyDescent="0.25">
      <c r="G708" s="35"/>
    </row>
    <row r="709" spans="7:7" x14ac:dyDescent="0.25">
      <c r="G709" s="35"/>
    </row>
    <row r="710" spans="7:7" x14ac:dyDescent="0.25">
      <c r="G710" s="35"/>
    </row>
    <row r="711" spans="7:7" x14ac:dyDescent="0.25">
      <c r="G711" s="35"/>
    </row>
    <row r="712" spans="7:7" x14ac:dyDescent="0.25">
      <c r="G712" s="35"/>
    </row>
    <row r="713" spans="7:7" x14ac:dyDescent="0.25">
      <c r="G713" s="35"/>
    </row>
    <row r="714" spans="7:7" x14ac:dyDescent="0.25">
      <c r="G714" s="35"/>
    </row>
    <row r="715" spans="7:7" x14ac:dyDescent="0.25">
      <c r="G715" s="35"/>
    </row>
    <row r="716" spans="7:7" x14ac:dyDescent="0.25">
      <c r="G716" s="35"/>
    </row>
    <row r="717" spans="7:7" x14ac:dyDescent="0.25">
      <c r="G717" s="35"/>
    </row>
    <row r="718" spans="7:7" x14ac:dyDescent="0.25">
      <c r="G718" s="35"/>
    </row>
    <row r="719" spans="7:7" x14ac:dyDescent="0.25">
      <c r="G719" s="35"/>
    </row>
    <row r="720" spans="7:7" x14ac:dyDescent="0.25">
      <c r="G720" s="35"/>
    </row>
    <row r="721" spans="7:7" x14ac:dyDescent="0.25">
      <c r="G721" s="35"/>
    </row>
    <row r="722" spans="7:7" x14ac:dyDescent="0.25">
      <c r="G722" s="35"/>
    </row>
    <row r="723" spans="7:7" x14ac:dyDescent="0.25">
      <c r="G723" s="35"/>
    </row>
    <row r="724" spans="7:7" x14ac:dyDescent="0.25">
      <c r="G724" s="35"/>
    </row>
    <row r="725" spans="7:7" x14ac:dyDescent="0.25">
      <c r="G725" s="35"/>
    </row>
    <row r="726" spans="7:7" x14ac:dyDescent="0.25">
      <c r="G726" s="35"/>
    </row>
    <row r="727" spans="7:7" x14ac:dyDescent="0.25">
      <c r="G727" s="35"/>
    </row>
    <row r="728" spans="7:7" x14ac:dyDescent="0.25">
      <c r="G728" s="35"/>
    </row>
    <row r="729" spans="7:7" x14ac:dyDescent="0.25">
      <c r="G729" s="35"/>
    </row>
    <row r="730" spans="7:7" x14ac:dyDescent="0.25">
      <c r="G730" s="35"/>
    </row>
    <row r="731" spans="7:7" x14ac:dyDescent="0.25">
      <c r="G731" s="35"/>
    </row>
    <row r="732" spans="7:7" x14ac:dyDescent="0.25">
      <c r="G732" s="35"/>
    </row>
    <row r="733" spans="7:7" x14ac:dyDescent="0.25">
      <c r="G733" s="35"/>
    </row>
    <row r="734" spans="7:7" x14ac:dyDescent="0.25">
      <c r="G734" s="35"/>
    </row>
    <row r="735" spans="7:7" x14ac:dyDescent="0.25">
      <c r="G735" s="35"/>
    </row>
    <row r="736" spans="7:7" x14ac:dyDescent="0.25">
      <c r="G736" s="35"/>
    </row>
    <row r="737" spans="7:7" x14ac:dyDescent="0.25">
      <c r="G737" s="35"/>
    </row>
    <row r="738" spans="7:7" x14ac:dyDescent="0.25">
      <c r="G738" s="35"/>
    </row>
    <row r="739" spans="7:7" x14ac:dyDescent="0.25">
      <c r="G739" s="35"/>
    </row>
    <row r="740" spans="7:7" x14ac:dyDescent="0.25">
      <c r="G740" s="35"/>
    </row>
    <row r="741" spans="7:7" x14ac:dyDescent="0.25">
      <c r="G741" s="35"/>
    </row>
    <row r="742" spans="7:7" x14ac:dyDescent="0.25">
      <c r="G742" s="35"/>
    </row>
    <row r="743" spans="7:7" x14ac:dyDescent="0.25">
      <c r="G743" s="35"/>
    </row>
    <row r="744" spans="7:7" x14ac:dyDescent="0.25">
      <c r="G744" s="35"/>
    </row>
    <row r="745" spans="7:7" x14ac:dyDescent="0.25">
      <c r="G745" s="35"/>
    </row>
    <row r="746" spans="7:7" x14ac:dyDescent="0.25">
      <c r="G746" s="35"/>
    </row>
    <row r="747" spans="7:7" x14ac:dyDescent="0.25">
      <c r="G747" s="35"/>
    </row>
    <row r="748" spans="7:7" x14ac:dyDescent="0.25">
      <c r="G748" s="35"/>
    </row>
    <row r="749" spans="7:7" x14ac:dyDescent="0.25">
      <c r="G749" s="35"/>
    </row>
    <row r="750" spans="7:7" x14ac:dyDescent="0.25">
      <c r="G750" s="35"/>
    </row>
    <row r="751" spans="7:7" x14ac:dyDescent="0.25">
      <c r="G751" s="35"/>
    </row>
    <row r="752" spans="7:7" x14ac:dyDescent="0.25">
      <c r="G752" s="35"/>
    </row>
    <row r="753" spans="7:7" x14ac:dyDescent="0.25">
      <c r="G753" s="35"/>
    </row>
    <row r="754" spans="7:7" x14ac:dyDescent="0.25">
      <c r="G754" s="35"/>
    </row>
    <row r="755" spans="7:7" x14ac:dyDescent="0.25">
      <c r="G755" s="35"/>
    </row>
    <row r="756" spans="7:7" x14ac:dyDescent="0.25">
      <c r="G756" s="35"/>
    </row>
    <row r="757" spans="7:7" x14ac:dyDescent="0.25">
      <c r="G757" s="35"/>
    </row>
    <row r="758" spans="7:7" x14ac:dyDescent="0.25">
      <c r="G758" s="35"/>
    </row>
    <row r="759" spans="7:7" x14ac:dyDescent="0.25">
      <c r="G759" s="35"/>
    </row>
    <row r="760" spans="7:7" x14ac:dyDescent="0.25">
      <c r="G760" s="35"/>
    </row>
    <row r="761" spans="7:7" x14ac:dyDescent="0.25">
      <c r="G761" s="35"/>
    </row>
    <row r="762" spans="7:7" x14ac:dyDescent="0.25">
      <c r="G762" s="35"/>
    </row>
    <row r="763" spans="7:7" x14ac:dyDescent="0.25">
      <c r="G763" s="35"/>
    </row>
    <row r="764" spans="7:7" x14ac:dyDescent="0.25">
      <c r="G764" s="35"/>
    </row>
    <row r="765" spans="7:7" x14ac:dyDescent="0.25">
      <c r="G765" s="35"/>
    </row>
    <row r="766" spans="7:7" x14ac:dyDescent="0.25">
      <c r="G766" s="35"/>
    </row>
    <row r="767" spans="7:7" x14ac:dyDescent="0.25">
      <c r="G767" s="35"/>
    </row>
    <row r="768" spans="7:7" x14ac:dyDescent="0.25">
      <c r="G768" s="35"/>
    </row>
    <row r="769" spans="7:7" x14ac:dyDescent="0.25">
      <c r="G769" s="35"/>
    </row>
    <row r="770" spans="7:7" x14ac:dyDescent="0.25">
      <c r="G770" s="35"/>
    </row>
    <row r="771" spans="7:7" x14ac:dyDescent="0.25">
      <c r="G771" s="35"/>
    </row>
    <row r="772" spans="7:7" x14ac:dyDescent="0.25">
      <c r="G772" s="35"/>
    </row>
    <row r="773" spans="7:7" x14ac:dyDescent="0.25">
      <c r="G773" s="35"/>
    </row>
    <row r="774" spans="7:7" x14ac:dyDescent="0.25">
      <c r="G774" s="35"/>
    </row>
    <row r="775" spans="7:7" x14ac:dyDescent="0.25">
      <c r="G775" s="35"/>
    </row>
    <row r="776" spans="7:7" x14ac:dyDescent="0.25">
      <c r="G776" s="35"/>
    </row>
    <row r="777" spans="7:7" x14ac:dyDescent="0.25">
      <c r="G777" s="35"/>
    </row>
    <row r="778" spans="7:7" x14ac:dyDescent="0.25">
      <c r="G778" s="35"/>
    </row>
    <row r="779" spans="7:7" x14ac:dyDescent="0.25">
      <c r="G779" s="35"/>
    </row>
    <row r="780" spans="7:7" x14ac:dyDescent="0.25">
      <c r="G780" s="35"/>
    </row>
    <row r="781" spans="7:7" x14ac:dyDescent="0.25">
      <c r="G781" s="35"/>
    </row>
    <row r="782" spans="7:7" x14ac:dyDescent="0.25">
      <c r="G782" s="35"/>
    </row>
    <row r="783" spans="7:7" x14ac:dyDescent="0.25">
      <c r="G783" s="35"/>
    </row>
    <row r="784" spans="7:7" x14ac:dyDescent="0.25">
      <c r="G784" s="35"/>
    </row>
    <row r="785" spans="7:7" x14ac:dyDescent="0.25">
      <c r="G785" s="35"/>
    </row>
    <row r="786" spans="7:7" x14ac:dyDescent="0.25">
      <c r="G786" s="35"/>
    </row>
    <row r="787" spans="7:7" x14ac:dyDescent="0.25">
      <c r="G787" s="35"/>
    </row>
    <row r="788" spans="7:7" x14ac:dyDescent="0.25">
      <c r="G788" s="35"/>
    </row>
    <row r="789" spans="7:7" x14ac:dyDescent="0.25">
      <c r="G789" s="35"/>
    </row>
    <row r="790" spans="7:7" x14ac:dyDescent="0.25">
      <c r="G790" s="35"/>
    </row>
    <row r="791" spans="7:7" x14ac:dyDescent="0.25">
      <c r="G791" s="35"/>
    </row>
    <row r="792" spans="7:7" x14ac:dyDescent="0.25">
      <c r="G792" s="35"/>
    </row>
    <row r="793" spans="7:7" x14ac:dyDescent="0.25">
      <c r="G793" s="35"/>
    </row>
    <row r="794" spans="7:7" x14ac:dyDescent="0.25">
      <c r="G794" s="35"/>
    </row>
    <row r="795" spans="7:7" x14ac:dyDescent="0.25">
      <c r="G795" s="35"/>
    </row>
    <row r="796" spans="7:7" x14ac:dyDescent="0.25">
      <c r="G796" s="35"/>
    </row>
    <row r="797" spans="7:7" x14ac:dyDescent="0.25">
      <c r="G797" s="35"/>
    </row>
    <row r="798" spans="7:7" x14ac:dyDescent="0.25">
      <c r="G798" s="35"/>
    </row>
    <row r="799" spans="7:7" x14ac:dyDescent="0.25">
      <c r="G799" s="35"/>
    </row>
    <row r="800" spans="7:7" x14ac:dyDescent="0.25">
      <c r="G800" s="35"/>
    </row>
    <row r="801" spans="7:7" x14ac:dyDescent="0.25">
      <c r="G801" s="35"/>
    </row>
    <row r="802" spans="7:7" x14ac:dyDescent="0.25">
      <c r="G802" s="35"/>
    </row>
    <row r="803" spans="7:7" x14ac:dyDescent="0.25">
      <c r="G803" s="35"/>
    </row>
    <row r="804" spans="7:7" x14ac:dyDescent="0.25">
      <c r="G804" s="35"/>
    </row>
    <row r="805" spans="7:7" x14ac:dyDescent="0.25">
      <c r="G805" s="35"/>
    </row>
    <row r="806" spans="7:7" x14ac:dyDescent="0.25">
      <c r="G806" s="35"/>
    </row>
    <row r="807" spans="7:7" x14ac:dyDescent="0.25">
      <c r="G807" s="35"/>
    </row>
    <row r="808" spans="7:7" x14ac:dyDescent="0.25">
      <c r="G808" s="35"/>
    </row>
    <row r="809" spans="7:7" x14ac:dyDescent="0.25">
      <c r="G809" s="35"/>
    </row>
    <row r="810" spans="7:7" x14ac:dyDescent="0.25">
      <c r="G810" s="35"/>
    </row>
    <row r="811" spans="7:7" x14ac:dyDescent="0.25">
      <c r="G811" s="35"/>
    </row>
    <row r="812" spans="7:7" x14ac:dyDescent="0.25">
      <c r="G812" s="35"/>
    </row>
    <row r="813" spans="7:7" x14ac:dyDescent="0.25">
      <c r="G813" s="35"/>
    </row>
    <row r="814" spans="7:7" x14ac:dyDescent="0.25">
      <c r="G814" s="35"/>
    </row>
    <row r="815" spans="7:7" x14ac:dyDescent="0.25">
      <c r="G815" s="35"/>
    </row>
    <row r="816" spans="7:7" x14ac:dyDescent="0.25">
      <c r="G816" s="35"/>
    </row>
    <row r="817" spans="7:7" x14ac:dyDescent="0.25">
      <c r="G817" s="35"/>
    </row>
    <row r="818" spans="7:7" x14ac:dyDescent="0.25">
      <c r="G818" s="35"/>
    </row>
    <row r="819" spans="7:7" x14ac:dyDescent="0.25">
      <c r="G819" s="35"/>
    </row>
    <row r="820" spans="7:7" x14ac:dyDescent="0.25">
      <c r="G820" s="35"/>
    </row>
    <row r="821" spans="7:7" x14ac:dyDescent="0.25">
      <c r="G821" s="35"/>
    </row>
    <row r="822" spans="7:7" x14ac:dyDescent="0.25">
      <c r="G822" s="35"/>
    </row>
    <row r="823" spans="7:7" x14ac:dyDescent="0.25">
      <c r="G823" s="35"/>
    </row>
    <row r="824" spans="7:7" x14ac:dyDescent="0.25">
      <c r="G824" s="35"/>
    </row>
    <row r="825" spans="7:7" x14ac:dyDescent="0.25">
      <c r="G825" s="35"/>
    </row>
    <row r="826" spans="7:7" x14ac:dyDescent="0.25">
      <c r="G826" s="35"/>
    </row>
    <row r="827" spans="7:7" x14ac:dyDescent="0.25">
      <c r="G827" s="35"/>
    </row>
    <row r="828" spans="7:7" x14ac:dyDescent="0.25">
      <c r="G828" s="35"/>
    </row>
    <row r="829" spans="7:7" x14ac:dyDescent="0.25">
      <c r="G829" s="35"/>
    </row>
    <row r="830" spans="7:7" x14ac:dyDescent="0.25">
      <c r="G830" s="35"/>
    </row>
    <row r="831" spans="7:7" x14ac:dyDescent="0.25">
      <c r="G831" s="35"/>
    </row>
    <row r="832" spans="7:7" x14ac:dyDescent="0.25">
      <c r="G832" s="35"/>
    </row>
    <row r="833" spans="7:7" x14ac:dyDescent="0.25">
      <c r="G833" s="35"/>
    </row>
    <row r="834" spans="7:7" x14ac:dyDescent="0.25">
      <c r="G834" s="35"/>
    </row>
    <row r="835" spans="7:7" x14ac:dyDescent="0.25">
      <c r="G835" s="35"/>
    </row>
    <row r="836" spans="7:7" x14ac:dyDescent="0.25">
      <c r="G836" s="35"/>
    </row>
    <row r="837" spans="7:7" x14ac:dyDescent="0.25">
      <c r="G837" s="35"/>
    </row>
    <row r="838" spans="7:7" x14ac:dyDescent="0.25">
      <c r="G838" s="35"/>
    </row>
    <row r="839" spans="7:7" x14ac:dyDescent="0.25">
      <c r="G839" s="35"/>
    </row>
    <row r="840" spans="7:7" x14ac:dyDescent="0.25">
      <c r="G840" s="35"/>
    </row>
    <row r="841" spans="7:7" x14ac:dyDescent="0.25">
      <c r="G841" s="35"/>
    </row>
    <row r="842" spans="7:7" x14ac:dyDescent="0.25">
      <c r="G842" s="35"/>
    </row>
    <row r="843" spans="7:7" x14ac:dyDescent="0.25">
      <c r="G843" s="35"/>
    </row>
    <row r="844" spans="7:7" x14ac:dyDescent="0.25">
      <c r="G844" s="35"/>
    </row>
    <row r="845" spans="7:7" x14ac:dyDescent="0.25">
      <c r="G845" s="35"/>
    </row>
    <row r="846" spans="7:7" x14ac:dyDescent="0.25">
      <c r="G846" s="35"/>
    </row>
    <row r="847" spans="7:7" x14ac:dyDescent="0.25">
      <c r="G847" s="35"/>
    </row>
    <row r="848" spans="7:7" x14ac:dyDescent="0.25">
      <c r="G848" s="35"/>
    </row>
    <row r="849" spans="7:7" x14ac:dyDescent="0.25">
      <c r="G849" s="35"/>
    </row>
    <row r="850" spans="7:7" x14ac:dyDescent="0.25">
      <c r="G850" s="35"/>
    </row>
    <row r="851" spans="7:7" x14ac:dyDescent="0.25">
      <c r="G851" s="35"/>
    </row>
    <row r="852" spans="7:7" x14ac:dyDescent="0.25">
      <c r="G852" s="35"/>
    </row>
    <row r="853" spans="7:7" x14ac:dyDescent="0.25">
      <c r="G853" s="35"/>
    </row>
    <row r="854" spans="7:7" x14ac:dyDescent="0.25">
      <c r="G854" s="35"/>
    </row>
    <row r="855" spans="7:7" x14ac:dyDescent="0.25">
      <c r="G855" s="35"/>
    </row>
    <row r="856" spans="7:7" x14ac:dyDescent="0.25">
      <c r="G856" s="35"/>
    </row>
    <row r="857" spans="7:7" x14ac:dyDescent="0.25">
      <c r="G857" s="35"/>
    </row>
    <row r="858" spans="7:7" x14ac:dyDescent="0.25">
      <c r="G858" s="35"/>
    </row>
    <row r="859" spans="7:7" x14ac:dyDescent="0.25">
      <c r="G859" s="35"/>
    </row>
    <row r="860" spans="7:7" x14ac:dyDescent="0.25">
      <c r="G860" s="35"/>
    </row>
    <row r="861" spans="7:7" x14ac:dyDescent="0.25">
      <c r="G861" s="35"/>
    </row>
    <row r="862" spans="7:7" x14ac:dyDescent="0.25">
      <c r="G862" s="35"/>
    </row>
    <row r="863" spans="7:7" x14ac:dyDescent="0.25">
      <c r="G863" s="35"/>
    </row>
    <row r="864" spans="7:7" x14ac:dyDescent="0.25">
      <c r="G864" s="35"/>
    </row>
    <row r="865" spans="7:7" x14ac:dyDescent="0.25">
      <c r="G865" s="35"/>
    </row>
    <row r="866" spans="7:7" x14ac:dyDescent="0.25">
      <c r="G866" s="35"/>
    </row>
    <row r="867" spans="7:7" x14ac:dyDescent="0.25">
      <c r="G867" s="35"/>
    </row>
    <row r="868" spans="7:7" x14ac:dyDescent="0.25">
      <c r="G868" s="35"/>
    </row>
    <row r="869" spans="7:7" x14ac:dyDescent="0.25">
      <c r="G869" s="35"/>
    </row>
    <row r="870" spans="7:7" x14ac:dyDescent="0.25">
      <c r="G870" s="35"/>
    </row>
    <row r="871" spans="7:7" x14ac:dyDescent="0.25">
      <c r="G871" s="35"/>
    </row>
    <row r="872" spans="7:7" x14ac:dyDescent="0.25">
      <c r="G872" s="35"/>
    </row>
    <row r="873" spans="7:7" x14ac:dyDescent="0.25">
      <c r="G873" s="35"/>
    </row>
    <row r="874" spans="7:7" x14ac:dyDescent="0.25">
      <c r="G874" s="35"/>
    </row>
    <row r="875" spans="7:7" x14ac:dyDescent="0.25">
      <c r="G875" s="35"/>
    </row>
    <row r="876" spans="7:7" x14ac:dyDescent="0.25">
      <c r="G876" s="35"/>
    </row>
    <row r="877" spans="7:7" x14ac:dyDescent="0.25">
      <c r="G877" s="35"/>
    </row>
    <row r="878" spans="7:7" x14ac:dyDescent="0.25">
      <c r="G878" s="35"/>
    </row>
    <row r="879" spans="7:7" x14ac:dyDescent="0.25">
      <c r="G879" s="35"/>
    </row>
    <row r="880" spans="7:7" x14ac:dyDescent="0.25">
      <c r="G880" s="35"/>
    </row>
    <row r="881" spans="7:7" x14ac:dyDescent="0.25">
      <c r="G881" s="35"/>
    </row>
    <row r="882" spans="7:7" x14ac:dyDescent="0.25">
      <c r="G882" s="35"/>
    </row>
    <row r="883" spans="7:7" x14ac:dyDescent="0.25">
      <c r="G883" s="35"/>
    </row>
    <row r="884" spans="7:7" x14ac:dyDescent="0.25">
      <c r="G884" s="35"/>
    </row>
    <row r="885" spans="7:7" x14ac:dyDescent="0.25">
      <c r="G885" s="35"/>
    </row>
    <row r="886" spans="7:7" x14ac:dyDescent="0.25">
      <c r="G886" s="35"/>
    </row>
    <row r="887" spans="7:7" x14ac:dyDescent="0.25">
      <c r="G887" s="35"/>
    </row>
    <row r="888" spans="7:7" x14ac:dyDescent="0.25">
      <c r="G888" s="35"/>
    </row>
    <row r="889" spans="7:7" x14ac:dyDescent="0.25">
      <c r="G889" s="35"/>
    </row>
    <row r="890" spans="7:7" x14ac:dyDescent="0.25">
      <c r="G890" s="35"/>
    </row>
    <row r="891" spans="7:7" x14ac:dyDescent="0.25">
      <c r="G891" s="35"/>
    </row>
    <row r="892" spans="7:7" x14ac:dyDescent="0.25">
      <c r="G892" s="35"/>
    </row>
    <row r="893" spans="7:7" x14ac:dyDescent="0.25">
      <c r="G893" s="35"/>
    </row>
    <row r="894" spans="7:7" x14ac:dyDescent="0.25">
      <c r="G894" s="35"/>
    </row>
    <row r="895" spans="7:7" x14ac:dyDescent="0.25">
      <c r="G895" s="35"/>
    </row>
    <row r="896" spans="7:7" x14ac:dyDescent="0.25">
      <c r="G896" s="35"/>
    </row>
    <row r="897" spans="7:7" x14ac:dyDescent="0.25">
      <c r="G897" s="35"/>
    </row>
    <row r="898" spans="7:7" x14ac:dyDescent="0.25">
      <c r="G898" s="35"/>
    </row>
    <row r="899" spans="7:7" x14ac:dyDescent="0.25">
      <c r="G899" s="35"/>
    </row>
    <row r="900" spans="7:7" x14ac:dyDescent="0.25">
      <c r="G900" s="35"/>
    </row>
    <row r="901" spans="7:7" x14ac:dyDescent="0.25">
      <c r="G901" s="35"/>
    </row>
    <row r="902" spans="7:7" x14ac:dyDescent="0.25">
      <c r="G902" s="35"/>
    </row>
    <row r="903" spans="7:7" x14ac:dyDescent="0.25">
      <c r="G903" s="35"/>
    </row>
    <row r="904" spans="7:7" x14ac:dyDescent="0.25">
      <c r="G904" s="35"/>
    </row>
    <row r="905" spans="7:7" x14ac:dyDescent="0.25">
      <c r="G905" s="35"/>
    </row>
    <row r="906" spans="7:7" x14ac:dyDescent="0.25">
      <c r="G906" s="35"/>
    </row>
    <row r="907" spans="7:7" x14ac:dyDescent="0.25">
      <c r="G907" s="35"/>
    </row>
    <row r="908" spans="7:7" x14ac:dyDescent="0.25">
      <c r="G908" s="35"/>
    </row>
    <row r="909" spans="7:7" x14ac:dyDescent="0.25">
      <c r="G909" s="35"/>
    </row>
    <row r="910" spans="7:7" x14ac:dyDescent="0.25">
      <c r="G910" s="35"/>
    </row>
    <row r="911" spans="7:7" x14ac:dyDescent="0.25">
      <c r="G911" s="35"/>
    </row>
    <row r="912" spans="7:7" x14ac:dyDescent="0.25">
      <c r="G912" s="35"/>
    </row>
    <row r="913" spans="7:7" x14ac:dyDescent="0.25">
      <c r="G913" s="35"/>
    </row>
    <row r="914" spans="7:7" x14ac:dyDescent="0.25">
      <c r="G914" s="35"/>
    </row>
    <row r="915" spans="7:7" x14ac:dyDescent="0.25">
      <c r="G915" s="35"/>
    </row>
  </sheetData>
  <mergeCells count="56">
    <mergeCell ref="D97:D98"/>
    <mergeCell ref="C97:C98"/>
    <mergeCell ref="B97:B98"/>
    <mergeCell ref="A97:A98"/>
    <mergeCell ref="G97:G98"/>
    <mergeCell ref="E97:E98"/>
    <mergeCell ref="E14:E15"/>
    <mergeCell ref="D14:D15"/>
    <mergeCell ref="C14:C15"/>
    <mergeCell ref="B14:B15"/>
    <mergeCell ref="A14:A15"/>
    <mergeCell ref="E17:E18"/>
    <mergeCell ref="D17:D18"/>
    <mergeCell ref="C17:C18"/>
    <mergeCell ref="B17:B18"/>
    <mergeCell ref="A17:A18"/>
    <mergeCell ref="E130:E131"/>
    <mergeCell ref="D130:D131"/>
    <mergeCell ref="C130:C131"/>
    <mergeCell ref="B130:B131"/>
    <mergeCell ref="A130:A131"/>
    <mergeCell ref="A74:A75"/>
    <mergeCell ref="B74:B75"/>
    <mergeCell ref="C74:C75"/>
    <mergeCell ref="D74:D75"/>
    <mergeCell ref="E74:E75"/>
    <mergeCell ref="A63:A64"/>
    <mergeCell ref="B63:B64"/>
    <mergeCell ref="C63:C64"/>
    <mergeCell ref="D63:D64"/>
    <mergeCell ref="E63:E64"/>
    <mergeCell ref="D120:G120"/>
    <mergeCell ref="A126:A127"/>
    <mergeCell ref="D126:D127"/>
    <mergeCell ref="C126:C127"/>
    <mergeCell ref="B126:B127"/>
    <mergeCell ref="E126:E127"/>
    <mergeCell ref="A120:A121"/>
    <mergeCell ref="B120:B121"/>
    <mergeCell ref="C120:C121"/>
    <mergeCell ref="A23:A24"/>
    <mergeCell ref="D23:G23"/>
    <mergeCell ref="A45:A46"/>
    <mergeCell ref="B45:B46"/>
    <mergeCell ref="C45:C46"/>
    <mergeCell ref="D45:G45"/>
    <mergeCell ref="A4:A5"/>
    <mergeCell ref="D4:G4"/>
    <mergeCell ref="C4:C5"/>
    <mergeCell ref="A22:H22"/>
    <mergeCell ref="C23:C24"/>
    <mergeCell ref="B23:B24"/>
    <mergeCell ref="B4:B5"/>
    <mergeCell ref="B1:G1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PDMU-Brylle</dc:creator>
  <cp:lastModifiedBy>PDMU-Brylle</cp:lastModifiedBy>
  <dcterms:created xsi:type="dcterms:W3CDTF">2019-02-21T05:31:22Z</dcterms:created>
  <dcterms:modified xsi:type="dcterms:W3CDTF">2019-02-21T08:00:38Z</dcterms:modified>
</cp:coreProperties>
</file>