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LG-123\Desktop\Planning\"/>
    </mc:Choice>
  </mc:AlternateContent>
  <bookViews>
    <workbookView xWindow="0" yWindow="0" windowWidth="23040" windowHeight="9528"/>
  </bookViews>
  <sheets>
    <sheet name="OPB 2019" sheetId="1" r:id="rId1"/>
    <sheet name="Sheet1" sheetId="3" r:id="rId2"/>
    <sheet name="Sheet2" sheetId="4" r:id="rId3"/>
  </sheets>
  <calcPr calcId="152511"/>
</workbook>
</file>

<file path=xl/calcChain.xml><?xml version="1.0" encoding="utf-8"?>
<calcChain xmlns="http://schemas.openxmlformats.org/spreadsheetml/2006/main">
  <c r="Q151" i="1" l="1"/>
  <c r="P413" i="1" l="1"/>
  <c r="P419" i="1"/>
  <c r="M413" i="1"/>
  <c r="L413" i="1"/>
  <c r="O17" i="1"/>
  <c r="M17" i="1"/>
  <c r="L17" i="1"/>
  <c r="O440" i="1"/>
  <c r="N440" i="1"/>
  <c r="M440" i="1"/>
  <c r="L440" i="1"/>
  <c r="P440" i="1"/>
  <c r="O406" i="1"/>
  <c r="N406" i="1"/>
  <c r="M406" i="1"/>
  <c r="L406" i="1"/>
  <c r="P456" i="1"/>
  <c r="O456" i="1"/>
  <c r="N456" i="1"/>
  <c r="M456" i="1"/>
  <c r="L456" i="1"/>
  <c r="O421" i="1" l="1"/>
  <c r="P462" i="1" l="1"/>
  <c r="N413" i="1"/>
  <c r="O413" i="1"/>
  <c r="P414" i="1"/>
  <c r="P410" i="1"/>
  <c r="P408" i="1"/>
  <c r="P411" i="1"/>
  <c r="P399" i="1"/>
  <c r="P397" i="1"/>
  <c r="P401" i="1"/>
  <c r="P402" i="1"/>
  <c r="P404" i="1"/>
  <c r="P308" i="1"/>
  <c r="O308" i="1"/>
  <c r="N308" i="1"/>
  <c r="M308" i="1"/>
  <c r="L308" i="1"/>
  <c r="U313" i="1"/>
  <c r="U311" i="1" s="1"/>
  <c r="U315" i="1"/>
  <c r="U317" i="1"/>
  <c r="U320" i="1"/>
  <c r="U318" i="1" s="1"/>
  <c r="U324" i="1"/>
  <c r="U326" i="1"/>
  <c r="U329" i="1"/>
  <c r="U331" i="1"/>
  <c r="U335" i="1"/>
  <c r="U337" i="1"/>
  <c r="U340" i="1"/>
  <c r="U342" i="1"/>
  <c r="U338" i="1" s="1"/>
  <c r="U347" i="1"/>
  <c r="T311" i="1"/>
  <c r="T318" i="1"/>
  <c r="T338" i="1"/>
  <c r="T309" i="1" s="1"/>
  <c r="T308" i="1" s="1"/>
  <c r="S311" i="1"/>
  <c r="S318" i="1"/>
  <c r="S309" i="1" s="1"/>
  <c r="S308" i="1" s="1"/>
  <c r="S338" i="1"/>
  <c r="R311" i="1"/>
  <c r="R309" i="1" s="1"/>
  <c r="R308" i="1" s="1"/>
  <c r="R318" i="1"/>
  <c r="R338" i="1"/>
  <c r="Q311" i="1"/>
  <c r="Q318" i="1"/>
  <c r="Q338" i="1"/>
  <c r="Q309" i="1"/>
  <c r="Q308" i="1" s="1"/>
  <c r="F340" i="1"/>
  <c r="F337" i="1"/>
  <c r="F335" i="1"/>
  <c r="F331" i="1"/>
  <c r="F326" i="1"/>
  <c r="F329" i="1"/>
  <c r="U332" i="1"/>
  <c r="F324" i="1"/>
  <c r="F320" i="1"/>
  <c r="F317" i="1"/>
  <c r="F315" i="1"/>
  <c r="F313" i="1"/>
  <c r="R197" i="1"/>
  <c r="R242" i="1"/>
  <c r="R196" i="1"/>
  <c r="U120" i="1"/>
  <c r="U121" i="1"/>
  <c r="U117" i="1"/>
  <c r="U122" i="1"/>
  <c r="U123" i="1"/>
  <c r="U124" i="1"/>
  <c r="U126" i="1"/>
  <c r="U127" i="1"/>
  <c r="U129" i="1"/>
  <c r="U132" i="1"/>
  <c r="U133" i="1"/>
  <c r="U134" i="1"/>
  <c r="U100" i="1"/>
  <c r="U104" i="1"/>
  <c r="U107" i="1"/>
  <c r="U96" i="1" s="1"/>
  <c r="U110" i="1"/>
  <c r="U138" i="1"/>
  <c r="U139" i="1"/>
  <c r="U136" i="1" s="1"/>
  <c r="U143" i="1"/>
  <c r="U145" i="1"/>
  <c r="U147" i="1"/>
  <c r="U141" i="1" s="1"/>
  <c r="T96" i="1"/>
  <c r="T113" i="1"/>
  <c r="T89" i="1" s="1"/>
  <c r="T136" i="1"/>
  <c r="T141" i="1"/>
  <c r="S96" i="1"/>
  <c r="S89" i="1" s="1"/>
  <c r="S113" i="1"/>
  <c r="S136" i="1"/>
  <c r="S141" i="1"/>
  <c r="R96" i="1"/>
  <c r="R113" i="1"/>
  <c r="R136" i="1"/>
  <c r="R141" i="1"/>
  <c r="R89" i="1" s="1"/>
  <c r="R17" i="1" s="1"/>
  <c r="Q96" i="1"/>
  <c r="Q113" i="1"/>
  <c r="Q136" i="1"/>
  <c r="Q89" i="1" s="1"/>
  <c r="Q141" i="1"/>
  <c r="F138" i="1"/>
  <c r="F139" i="1"/>
  <c r="U128" i="1"/>
  <c r="F128" i="1"/>
  <c r="F127" i="1"/>
  <c r="F122" i="1"/>
  <c r="P508" i="1"/>
  <c r="P507" i="1"/>
  <c r="P506" i="1"/>
  <c r="P505" i="1"/>
  <c r="P504" i="1"/>
  <c r="P503" i="1"/>
  <c r="P502" i="1"/>
  <c r="P501" i="1"/>
  <c r="P500" i="1"/>
  <c r="P499" i="1"/>
  <c r="P498" i="1"/>
  <c r="P497" i="1"/>
  <c r="P496" i="1"/>
  <c r="P495" i="1"/>
  <c r="P494" i="1"/>
  <c r="P493" i="1"/>
  <c r="P492" i="1"/>
  <c r="P491" i="1"/>
  <c r="P490" i="1"/>
  <c r="P489" i="1"/>
  <c r="P488" i="1"/>
  <c r="P487" i="1"/>
  <c r="P486" i="1"/>
  <c r="P485" i="1"/>
  <c r="P484" i="1"/>
  <c r="P483" i="1"/>
  <c r="P482" i="1"/>
  <c r="O480" i="1"/>
  <c r="O16" i="1" s="1"/>
  <c r="N480" i="1"/>
  <c r="N16" i="1" s="1"/>
  <c r="M480" i="1"/>
  <c r="M16" i="1" s="1"/>
  <c r="L480" i="1"/>
  <c r="L16" i="1" s="1"/>
  <c r="P475" i="1"/>
  <c r="P474" i="1"/>
  <c r="P473" i="1"/>
  <c r="P472" i="1"/>
  <c r="F472" i="1"/>
  <c r="P470" i="1"/>
  <c r="F470" i="1"/>
  <c r="P469" i="1"/>
  <c r="F469" i="1"/>
  <c r="P467" i="1"/>
  <c r="F467" i="1"/>
  <c r="P466" i="1"/>
  <c r="F466" i="1"/>
  <c r="O464" i="1"/>
  <c r="N464" i="1"/>
  <c r="M464" i="1"/>
  <c r="L464" i="1"/>
  <c r="P461" i="1"/>
  <c r="F459" i="1"/>
  <c r="P457" i="1"/>
  <c r="F457" i="1"/>
  <c r="P454" i="1"/>
  <c r="P451" i="1" s="1"/>
  <c r="F454" i="1"/>
  <c r="O451" i="1"/>
  <c r="N451" i="1"/>
  <c r="M451" i="1"/>
  <c r="L451" i="1"/>
  <c r="P449" i="1"/>
  <c r="P448" i="1"/>
  <c r="P447" i="1"/>
  <c r="O446" i="1"/>
  <c r="N446" i="1"/>
  <c r="M446" i="1"/>
  <c r="L446" i="1"/>
  <c r="P444" i="1"/>
  <c r="P443" i="1"/>
  <c r="P441" i="1"/>
  <c r="F441" i="1"/>
  <c r="P438" i="1"/>
  <c r="F438" i="1"/>
  <c r="P437" i="1"/>
  <c r="F437" i="1"/>
  <c r="P436" i="1"/>
  <c r="P434" i="1" s="1"/>
  <c r="O434" i="1"/>
  <c r="N434" i="1"/>
  <c r="M434" i="1"/>
  <c r="L434" i="1"/>
  <c r="P432" i="1"/>
  <c r="F432" i="1"/>
  <c r="P431" i="1"/>
  <c r="P429" i="1"/>
  <c r="F429" i="1"/>
  <c r="P428" i="1"/>
  <c r="F428" i="1"/>
  <c r="P427" i="1"/>
  <c r="F427" i="1"/>
  <c r="P426" i="1"/>
  <c r="P425" i="1"/>
  <c r="F425" i="1"/>
  <c r="P424" i="1"/>
  <c r="F424" i="1"/>
  <c r="P423" i="1"/>
  <c r="F423" i="1"/>
  <c r="N421" i="1"/>
  <c r="M421" i="1"/>
  <c r="L421" i="1"/>
  <c r="F410" i="1"/>
  <c r="F404" i="1"/>
  <c r="F402" i="1"/>
  <c r="F401" i="1"/>
  <c r="P400" i="1"/>
  <c r="F400" i="1"/>
  <c r="F399" i="1"/>
  <c r="O395" i="1"/>
  <c r="N395" i="1"/>
  <c r="M395" i="1"/>
  <c r="L395" i="1"/>
  <c r="P392" i="1"/>
  <c r="P391" i="1"/>
  <c r="U389" i="1"/>
  <c r="U388" i="1"/>
  <c r="U378" i="1" s="1"/>
  <c r="U376" i="1" s="1"/>
  <c r="F388" i="1"/>
  <c r="F387" i="1"/>
  <c r="U386" i="1"/>
  <c r="U383" i="1"/>
  <c r="F383" i="1"/>
  <c r="T378" i="1"/>
  <c r="T376" i="1" s="1"/>
  <c r="S378" i="1"/>
  <c r="S376" i="1" s="1"/>
  <c r="R378" i="1"/>
  <c r="R376" i="1" s="1"/>
  <c r="Q378" i="1"/>
  <c r="Q376" i="1" s="1"/>
  <c r="O378" i="1"/>
  <c r="N378" i="1"/>
  <c r="M378" i="1"/>
  <c r="L378" i="1"/>
  <c r="F373" i="1"/>
  <c r="F372" i="1"/>
  <c r="F371" i="1"/>
  <c r="F368" i="1"/>
  <c r="F367" i="1"/>
  <c r="F365" i="1"/>
  <c r="F364" i="1"/>
  <c r="F363" i="1"/>
  <c r="F362" i="1"/>
  <c r="F360" i="1"/>
  <c r="F358" i="1"/>
  <c r="F356" i="1"/>
  <c r="F355" i="1"/>
  <c r="F321" i="1"/>
  <c r="F307" i="1"/>
  <c r="F306" i="1"/>
  <c r="F305" i="1"/>
  <c r="O298" i="1"/>
  <c r="N298" i="1"/>
  <c r="M298" i="1"/>
  <c r="L298" i="1"/>
  <c r="P298" i="1" s="1"/>
  <c r="F296" i="1"/>
  <c r="F294" i="1"/>
  <c r="F293" i="1"/>
  <c r="F291" i="1"/>
  <c r="F289" i="1"/>
  <c r="F287" i="1"/>
  <c r="F285" i="1"/>
  <c r="U277" i="1"/>
  <c r="F275" i="1"/>
  <c r="F273" i="1"/>
  <c r="F271" i="1"/>
  <c r="F269" i="1"/>
  <c r="F268" i="1"/>
  <c r="F267" i="1"/>
  <c r="F264" i="1"/>
  <c r="F263" i="1"/>
  <c r="F261" i="1"/>
  <c r="F260" i="1"/>
  <c r="F259" i="1"/>
  <c r="U253" i="1"/>
  <c r="U251" i="1" s="1"/>
  <c r="T251" i="1"/>
  <c r="S251" i="1"/>
  <c r="R251" i="1"/>
  <c r="Q251" i="1"/>
  <c r="P251" i="1"/>
  <c r="O251" i="1"/>
  <c r="N251" i="1"/>
  <c r="M251" i="1"/>
  <c r="L251" i="1"/>
  <c r="U248" i="1"/>
  <c r="F248" i="1"/>
  <c r="U246" i="1"/>
  <c r="F246" i="1"/>
  <c r="T242" i="1"/>
  <c r="S242" i="1"/>
  <c r="Q242" i="1"/>
  <c r="Q229" i="1"/>
  <c r="U213" i="1"/>
  <c r="F213" i="1"/>
  <c r="U211" i="1"/>
  <c r="F211" i="1"/>
  <c r="U210" i="1"/>
  <c r="U197" i="1" s="1"/>
  <c r="U196" i="1" s="1"/>
  <c r="F210" i="1"/>
  <c r="U209" i="1"/>
  <c r="F209" i="1"/>
  <c r="U207" i="1"/>
  <c r="F207" i="1"/>
  <c r="U205" i="1"/>
  <c r="F205" i="1"/>
  <c r="T197" i="1"/>
  <c r="S197" i="1"/>
  <c r="S196" i="1" s="1"/>
  <c r="Q197" i="1"/>
  <c r="Q196" i="1" s="1"/>
  <c r="P197" i="1"/>
  <c r="P196" i="1"/>
  <c r="O196" i="1"/>
  <c r="N196" i="1"/>
  <c r="M196" i="1"/>
  <c r="L196" i="1"/>
  <c r="P193" i="1"/>
  <c r="P190" i="1" s="1"/>
  <c r="O190" i="1"/>
  <c r="N190" i="1"/>
  <c r="M190" i="1"/>
  <c r="P188" i="1"/>
  <c r="P185" i="1"/>
  <c r="O183" i="1"/>
  <c r="N183" i="1"/>
  <c r="N17" i="1" s="1"/>
  <c r="M183" i="1"/>
  <c r="L183" i="1"/>
  <c r="U169" i="1"/>
  <c r="F169" i="1"/>
  <c r="F167" i="1"/>
  <c r="F166" i="1"/>
  <c r="U165" i="1"/>
  <c r="F165" i="1"/>
  <c r="U163" i="1"/>
  <c r="F163" i="1"/>
  <c r="U160" i="1"/>
  <c r="F160" i="1"/>
  <c r="F158" i="1"/>
  <c r="U157" i="1"/>
  <c r="U156" i="1"/>
  <c r="F156" i="1"/>
  <c r="T151" i="1"/>
  <c r="S151" i="1"/>
  <c r="R151" i="1"/>
  <c r="F147" i="1"/>
  <c r="F145" i="1"/>
  <c r="F144" i="1"/>
  <c r="F132" i="1"/>
  <c r="F126" i="1"/>
  <c r="F120" i="1"/>
  <c r="F117" i="1"/>
  <c r="F110" i="1"/>
  <c r="F107" i="1"/>
  <c r="F104" i="1"/>
  <c r="F100" i="1"/>
  <c r="P81" i="1"/>
  <c r="P73" i="1"/>
  <c r="F77" i="1"/>
  <c r="U73" i="1"/>
  <c r="T73" i="1"/>
  <c r="S73" i="1"/>
  <c r="R73" i="1"/>
  <c r="Q73" i="1"/>
  <c r="O73" i="1"/>
  <c r="N73" i="1"/>
  <c r="M73" i="1"/>
  <c r="L73" i="1"/>
  <c r="F71" i="1"/>
  <c r="F70" i="1"/>
  <c r="U69" i="1"/>
  <c r="P69" i="1"/>
  <c r="U68" i="1"/>
  <c r="F68" i="1"/>
  <c r="P66" i="1"/>
  <c r="F66" i="1"/>
  <c r="F62" i="1"/>
  <c r="F61" i="1"/>
  <c r="T59" i="1"/>
  <c r="S59" i="1"/>
  <c r="R59" i="1"/>
  <c r="Q59" i="1"/>
  <c r="O59" i="1"/>
  <c r="N59" i="1"/>
  <c r="M59" i="1"/>
  <c r="L59" i="1"/>
  <c r="F57" i="1"/>
  <c r="F56" i="1"/>
  <c r="F55" i="1"/>
  <c r="F54" i="1"/>
  <c r="F53" i="1"/>
  <c r="U47" i="1"/>
  <c r="U40" i="1" s="1"/>
  <c r="P47" i="1"/>
  <c r="P40" i="1" s="1"/>
  <c r="F44" i="1"/>
  <c r="F43" i="1"/>
  <c r="F42" i="1"/>
  <c r="T40" i="1"/>
  <c r="S40" i="1"/>
  <c r="S17" i="1" s="1"/>
  <c r="S15" i="1" s="1"/>
  <c r="S14" i="1" s="1"/>
  <c r="R40" i="1"/>
  <c r="Q40" i="1"/>
  <c r="O40" i="1"/>
  <c r="N40" i="1"/>
  <c r="M40" i="1"/>
  <c r="L40" i="1"/>
  <c r="F38" i="1"/>
  <c r="F37" i="1"/>
  <c r="F36" i="1"/>
  <c r="F33" i="1"/>
  <c r="F30" i="1"/>
  <c r="F26" i="1"/>
  <c r="F24" i="1"/>
  <c r="F23" i="1"/>
  <c r="F22" i="1"/>
  <c r="U19" i="1"/>
  <c r="T19" i="1"/>
  <c r="S19" i="1"/>
  <c r="R19" i="1"/>
  <c r="Q19" i="1"/>
  <c r="Q17" i="1" s="1"/>
  <c r="Q15" i="1" s="1"/>
  <c r="Q14" i="1" s="1"/>
  <c r="P19" i="1"/>
  <c r="O19" i="1"/>
  <c r="N19" i="1"/>
  <c r="M19" i="1"/>
  <c r="L19" i="1"/>
  <c r="U242" i="1"/>
  <c r="P446" i="1"/>
  <c r="P59" i="1"/>
  <c r="T196" i="1"/>
  <c r="T17" i="1" l="1"/>
  <c r="U151" i="1"/>
  <c r="P395" i="1"/>
  <c r="P378" i="1"/>
  <c r="P480" i="1"/>
  <c r="P16" i="1" s="1"/>
  <c r="P464" i="1"/>
  <c r="U59" i="1"/>
  <c r="P406" i="1"/>
  <c r="O376" i="1"/>
  <c r="O15" i="1" s="1"/>
  <c r="O14" i="1" s="1"/>
  <c r="L376" i="1"/>
  <c r="L15" i="1" s="1"/>
  <c r="L14" i="1" s="1"/>
  <c r="N376" i="1"/>
  <c r="N15" i="1" s="1"/>
  <c r="N14" i="1" s="1"/>
  <c r="P421" i="1"/>
  <c r="U113" i="1"/>
  <c r="U89" i="1" s="1"/>
  <c r="P376" i="1"/>
  <c r="M376" i="1"/>
  <c r="M15" i="1" s="1"/>
  <c r="M14" i="1" s="1"/>
  <c r="P183" i="1"/>
  <c r="P17" i="1" s="1"/>
  <c r="R15" i="1"/>
  <c r="R14" i="1" s="1"/>
  <c r="U309" i="1"/>
  <c r="U308" i="1" s="1"/>
  <c r="T15" i="1"/>
  <c r="T14" i="1" s="1"/>
  <c r="U17" i="1" l="1"/>
  <c r="U15" i="1" s="1"/>
  <c r="U14" i="1" s="1"/>
  <c r="P15" i="1"/>
  <c r="P14" i="1"/>
</calcChain>
</file>

<file path=xl/comments1.xml><?xml version="1.0" encoding="utf-8"?>
<comments xmlns="http://schemas.openxmlformats.org/spreadsheetml/2006/main">
  <authors>
    <author/>
    <author>DILG-123</author>
  </authors>
  <commentList>
    <comment ref="F11" authorId="0" shapeId="0">
      <text>
        <r>
          <rPr>
            <sz val="11"/>
            <color rgb="FF000000"/>
            <rFont val="Calibri"/>
            <family val="2"/>
          </rPr>
          <t xml:space="preserve">total for 2016 only (Q1 to Q4)
</t>
        </r>
      </text>
    </comment>
    <comment ref="P40" authorId="0" shapeId="0">
      <text>
        <r>
          <rPr>
            <sz val="11"/>
            <color rgb="FF000000"/>
            <rFont val="Calibri"/>
            <family val="2"/>
          </rPr>
          <t xml:space="preserve">DILG: 100 k for meals, 300k for travel 
</t>
        </r>
      </text>
    </comment>
    <comment ref="U40" authorId="0" shapeId="0">
      <text>
        <r>
          <rPr>
            <sz val="11"/>
            <color rgb="FF000000"/>
            <rFont val="Calibri"/>
            <family val="2"/>
          </rPr>
          <t>DILG:
amount requested to central office for conduct of assessment</t>
        </r>
      </text>
    </comment>
    <comment ref="P47" authorId="0" shapeId="0">
      <text>
        <r>
          <rPr>
            <sz val="11"/>
            <color rgb="FF000000"/>
            <rFont val="Calibri"/>
            <family val="2"/>
          </rPr>
          <t xml:space="preserve">DILG:
100k for training expense and 300k for travel expense
</t>
        </r>
      </text>
    </comment>
    <comment ref="U47" authorId="0" shapeId="0">
      <text>
        <r>
          <rPr>
            <sz val="11"/>
            <color rgb="FF000000"/>
            <rFont val="Calibri"/>
            <family val="2"/>
          </rPr>
          <t xml:space="preserve">DILG:
amount requested to be downloaded from SLGP funds for LDC functionality assessment
</t>
        </r>
      </text>
    </comment>
    <comment ref="P59" authorId="0" shapeId="0">
      <text>
        <r>
          <rPr>
            <sz val="11"/>
            <color rgb="FF000000"/>
            <rFont val="Calibri"/>
            <family val="2"/>
          </rPr>
          <t xml:space="preserve">DILG:
Expense code for Cash incentives, meals and supplies . Gasoline not yet included and per diem for conduct of assessment
</t>
        </r>
      </text>
    </comment>
    <comment ref="U59" authorId="0" shapeId="0">
      <text>
        <r>
          <rPr>
            <sz val="11"/>
            <color rgb="FF000000"/>
            <rFont val="Calibri"/>
            <family val="2"/>
          </rPr>
          <t xml:space="preserve">DILG:
To be sub alloted by BLGS
</t>
        </r>
      </text>
    </comment>
    <comment ref="M81" authorId="0" shapeId="0">
      <text>
        <r>
          <rPr>
            <sz val="11"/>
            <color rgb="FF000000"/>
            <rFont val="Calibri"/>
            <family val="2"/>
          </rPr>
          <t xml:space="preserve">DILG:
98x 2pax x1200x plus supplies
</t>
        </r>
      </text>
    </comment>
    <comment ref="R100" authorId="0" shapeId="0">
      <text>
        <r>
          <rPr>
            <sz val="11"/>
            <color rgb="FF000000"/>
            <rFont val="Calibri"/>
            <family val="2"/>
          </rPr>
          <t xml:space="preserve">DILG:
To be downloaded
</t>
        </r>
      </text>
    </comment>
    <comment ref="R104" authorId="0" shapeId="0">
      <text>
        <r>
          <rPr>
            <sz val="11"/>
            <color rgb="FF000000"/>
            <rFont val="Calibri"/>
            <family val="2"/>
          </rPr>
          <t xml:space="preserve">DILG:
Feb 60%; Mar 40%. Money to be downloaded
</t>
        </r>
      </text>
    </comment>
    <comment ref="S116" authorId="0" shapeId="0">
      <text>
        <r>
          <rPr>
            <sz val="11"/>
            <color rgb="FF000000"/>
            <rFont val="Calibri"/>
            <family val="2"/>
          </rPr>
          <t>DILG:
Accomodation, travel, per diem</t>
        </r>
      </text>
    </comment>
    <comment ref="S117" authorId="0" shapeId="0">
      <text>
        <r>
          <rPr>
            <sz val="11"/>
            <color rgb="FF000000"/>
            <rFont val="Calibri"/>
            <family val="2"/>
          </rPr>
          <t>DILG:
Training, supplies and travel</t>
        </r>
      </text>
    </comment>
    <comment ref="R119" authorId="0" shapeId="0">
      <text>
        <r>
          <rPr>
            <sz val="11"/>
            <color rgb="FF000000"/>
            <rFont val="Calibri"/>
            <family val="2"/>
          </rPr>
          <t>DILG:
Travel expense
( Money to be downloaded april)</t>
        </r>
      </text>
    </comment>
    <comment ref="S120" authorId="0" shapeId="0">
      <text>
        <r>
          <rPr>
            <sz val="11"/>
            <color rgb="FF000000"/>
            <rFont val="Calibri"/>
            <family val="2"/>
          </rPr>
          <t>DILG:
Training, supplies and travel . Money to be downloaded april</t>
        </r>
      </text>
    </comment>
    <comment ref="S121" authorId="0" shapeId="0">
      <text>
        <r>
          <rPr>
            <sz val="11"/>
            <color rgb="FF000000"/>
            <rFont val="Calibri"/>
            <family val="2"/>
          </rPr>
          <t xml:space="preserve">DILG:
Training, supplies and travel expense ( funds to be sub alloted april)
</t>
        </r>
      </text>
    </comment>
    <comment ref="Q126" authorId="0" shapeId="0">
      <text>
        <r>
          <rPr>
            <sz val="11"/>
            <color rgb="FF000000"/>
            <rFont val="Calibri"/>
            <family val="2"/>
          </rPr>
          <t>DILG:
Travel expense, To be downloaded in January</t>
        </r>
      </text>
    </comment>
    <comment ref="R126" authorId="0" shapeId="0">
      <text>
        <r>
          <rPr>
            <sz val="11"/>
            <color rgb="FF000000"/>
            <rFont val="Calibri"/>
            <family val="2"/>
          </rPr>
          <t xml:space="preserve">DILG:
to be downloaded april
</t>
        </r>
      </text>
    </comment>
    <comment ref="S126" authorId="0" shapeId="0">
      <text>
        <r>
          <rPr>
            <sz val="11"/>
            <color rgb="FF000000"/>
            <rFont val="Calibri"/>
            <family val="2"/>
          </rPr>
          <t>DILG:
to be downloaded on July</t>
        </r>
      </text>
    </comment>
    <comment ref="Q135" authorId="0" shapeId="0">
      <text>
        <r>
          <rPr>
            <sz val="11"/>
            <color rgb="FF000000"/>
            <rFont val="Calibri"/>
            <family val="2"/>
          </rPr>
          <t xml:space="preserve">DILG:
no amount yet
</t>
        </r>
      </text>
    </comment>
    <comment ref="Q156" authorId="0" shapeId="0">
      <text>
        <r>
          <rPr>
            <sz val="11"/>
            <color rgb="FF000000"/>
            <rFont val="Calibri"/>
            <family val="2"/>
          </rPr>
          <t>DILG:
travel expense code. To be downloaded on February</t>
        </r>
      </text>
    </comment>
    <comment ref="Q157" authorId="0" shapeId="0">
      <text>
        <r>
          <rPr>
            <sz val="11"/>
            <color rgb="FF000000"/>
            <rFont val="Calibri"/>
            <family val="2"/>
          </rPr>
          <t>DILG:
to be downloaded on March</t>
        </r>
      </text>
    </comment>
    <comment ref="R163" authorId="0" shapeId="0">
      <text>
        <r>
          <rPr>
            <sz val="11"/>
            <color rgb="FF000000"/>
            <rFont val="Calibri"/>
            <family val="2"/>
          </rPr>
          <t>DILG:
Proposed Target: Pangantucan, Bukidnon,Kolambugan, LDN, Bonifacio</t>
        </r>
      </text>
    </comment>
    <comment ref="S165" authorId="0" shapeId="0">
      <text>
        <r>
          <rPr>
            <sz val="11"/>
            <color rgb="FF000000"/>
            <rFont val="Calibri"/>
            <family val="2"/>
          </rPr>
          <t>DILG:
money to be downloaded from July-September</t>
        </r>
      </text>
    </comment>
    <comment ref="T169" authorId="0" shapeId="0">
      <text>
        <r>
          <rPr>
            <sz val="11"/>
            <color rgb="FF000000"/>
            <rFont val="Calibri"/>
            <family val="2"/>
          </rPr>
          <t>DILG:
Travel expense</t>
        </r>
      </text>
    </comment>
    <comment ref="R209" authorId="0" shapeId="0">
      <text>
        <r>
          <rPr>
            <sz val="11"/>
            <color rgb="FF000000"/>
            <rFont val="Calibri"/>
            <family val="2"/>
          </rPr>
          <t>DILG:
shown in the plan of BLGS. Physical targets not identified per region</t>
        </r>
      </text>
    </comment>
    <comment ref="R213" authorId="0" shapeId="0">
      <text>
        <r>
          <rPr>
            <sz val="11"/>
            <color rgb="FF000000"/>
            <rFont val="Calibri"/>
            <family val="2"/>
          </rPr>
          <t xml:space="preserve">DILG:
shown in the plan of BLGS. No date for downloading. </t>
        </r>
      </text>
    </comment>
    <comment ref="R246" authorId="0" shapeId="0">
      <text>
        <r>
          <rPr>
            <sz val="11"/>
            <color rgb="FF000000"/>
            <rFont val="Calibri"/>
            <family val="2"/>
          </rPr>
          <t>DILG:
3pax x 17,000php=Transpo
25pax x 2,000php x 2days</t>
        </r>
      </text>
    </comment>
    <comment ref="R248" authorId="0" shapeId="0">
      <text>
        <r>
          <rPr>
            <sz val="11"/>
            <color rgb="FF000000"/>
            <rFont val="Calibri"/>
            <family val="2"/>
          </rPr>
          <t>DILG:
30pax x 2,000php x 2days</t>
        </r>
      </text>
    </comment>
    <comment ref="T324" authorId="1" shapeId="0">
      <text>
        <r>
          <rPr>
            <b/>
            <sz val="9"/>
            <color indexed="81"/>
            <rFont val="Tahoma"/>
            <family val="2"/>
          </rPr>
          <t>DILG-123:</t>
        </r>
        <r>
          <rPr>
            <sz val="9"/>
            <color indexed="81"/>
            <rFont val="Tahoma"/>
            <family val="2"/>
          </rPr>
          <t xml:space="preserve">
JULY , 2019
</t>
        </r>
      </text>
    </comment>
    <comment ref="S383" authorId="0" shapeId="0">
      <text>
        <r>
          <rPr>
            <sz val="11"/>
            <color rgb="FF000000"/>
            <rFont val="Calibri"/>
            <family val="2"/>
          </rPr>
          <t>DILG:
1,100 for training and 236,900 for travelling expense</t>
        </r>
      </text>
    </comment>
  </commentList>
</comments>
</file>

<file path=xl/sharedStrings.xml><?xml version="1.0" encoding="utf-8"?>
<sst xmlns="http://schemas.openxmlformats.org/spreadsheetml/2006/main" count="541" uniqueCount="460">
  <si>
    <t>DEPARTMENT OF THE INTERIOR AND LOCAL GOVERNMENT</t>
  </si>
  <si>
    <t xml:space="preserve">ANNUAL OPERATIONS PLAN &amp; BUDGET AND ACCOMPLISHMENTS </t>
  </si>
  <si>
    <t>FY 2019</t>
  </si>
  <si>
    <t>OFFICE/UNIT: Region 10</t>
  </si>
  <si>
    <t>CAPITAL OUTLAY : Php 1,304,000.00</t>
  </si>
  <si>
    <t>MOOE FOR RPOC: 547,000.00</t>
  </si>
  <si>
    <t>OUTCOME AREA/PROGRAM/ PROJECT/ ACTIVITIES/ PERFORMANCE INDICATOR</t>
  </si>
  <si>
    <t>PHYSICAL</t>
  </si>
  <si>
    <t>ACTUAL</t>
  </si>
  <si>
    <t>REMARKS</t>
  </si>
  <si>
    <t xml:space="preserve">TARGET </t>
  </si>
  <si>
    <t xml:space="preserve">RO REGULAR </t>
  </si>
  <si>
    <t xml:space="preserve">CO SUB ALLOTMENT </t>
  </si>
  <si>
    <t>Q1</t>
  </si>
  <si>
    <t>Q2</t>
  </si>
  <si>
    <t>Q3</t>
  </si>
  <si>
    <t>Q4</t>
  </si>
  <si>
    <t>TOTAL</t>
  </si>
  <si>
    <t xml:space="preserve">   TOTAL MOOE</t>
  </si>
  <si>
    <t>GRAND TOTAL</t>
  </si>
  <si>
    <t>( including RPOC)</t>
  </si>
  <si>
    <t>TOTAL PROGRAMMABLE</t>
  </si>
  <si>
    <t>MANDATORY</t>
  </si>
  <si>
    <t>Outcome 1: Accountable, Transparent, Participative, and Effective Local Governance</t>
  </si>
  <si>
    <t xml:space="preserve">Peformance Challenge Fund </t>
  </si>
  <si>
    <t>OUTPUTS</t>
  </si>
  <si>
    <t xml:space="preserve"> 1.  100% of recipient  LGUs  are provided with PCF Incentive Grant :</t>
  </si>
  <si>
    <t>*CY 2018 Recipients</t>
  </si>
  <si>
    <t>* CY 2019 recipients</t>
  </si>
  <si>
    <t>2: 50% of the recipient LGUs  provided with financial subsidy  have implemented  their projects  (for CY 2018 projects and CY 2017)</t>
  </si>
  <si>
    <t>SEAL OF GOOD LOCAL GOVERNANCE</t>
  </si>
  <si>
    <t>3. 100% of recipient LGUs provided with TA</t>
  </si>
  <si>
    <t>4.. 100% of remaining projects from CY 2015- 2016 are completed</t>
  </si>
  <si>
    <t>ACTIVITIES</t>
  </si>
  <si>
    <t xml:space="preserve"> 1. Provision of Technical  Assistance</t>
  </si>
  <si>
    <t>No. of LGUs provided with technical assistance</t>
  </si>
  <si>
    <t>ACTIVITIES:</t>
  </si>
  <si>
    <t>1. Attendance of RO/PO focal persons on the Orientation of Guidelines</t>
  </si>
  <si>
    <t xml:space="preserve"> 2. Monitor Staus of the  Implementation of CY 2018 Projects</t>
  </si>
  <si>
    <t>2.1 Total  % of LGUs that have completed their projects</t>
  </si>
  <si>
    <t>3. Monitor Status of the Implementation of projects funded from CY 2016-2017 funds</t>
  </si>
  <si>
    <t xml:space="preserve">Lupong Tagapamayapa Incentives Awards </t>
  </si>
  <si>
    <t>3.1 Total % of projects completed for projects funded from the following year:</t>
  </si>
  <si>
    <t>* CY 2015</t>
  </si>
  <si>
    <t>*CY 2016</t>
  </si>
  <si>
    <t>* CY 2017</t>
  </si>
  <si>
    <t xml:space="preserve"> 1. Conduct of Table Validation/ Assessment  in 4 awards category</t>
  </si>
  <si>
    <t>*  No. of qualified  barangays assessed ( top 5 per category)</t>
  </si>
  <si>
    <t xml:space="preserve"> 1.  100 % of PCMs assessed for SGLG</t>
  </si>
  <si>
    <t xml:space="preserve"> 2. Conduct of Meetings of LTIA Regional Assessment Team and PATs</t>
  </si>
  <si>
    <t xml:space="preserve"> 2.  20 % of PCMs  passed the criterial for Good Local Governance</t>
  </si>
  <si>
    <t>* No. of Meetings Conducted ( Provincial and RO RAT)</t>
  </si>
  <si>
    <t>3. 100% of SGLG/PCF Passers provided with recognition/incentives in accordance to set timelines.</t>
  </si>
  <si>
    <t xml:space="preserve">3.  Determination and onsite validation of Lupon National Finalist </t>
  </si>
  <si>
    <t>2. Conduct of Roll out to  all field Officers</t>
  </si>
  <si>
    <t>3. Conduct of PCM/RO Assessment</t>
  </si>
  <si>
    <t xml:space="preserve">4. Conduct of Validation </t>
  </si>
  <si>
    <t>* No of Barangays awarded and qualified to National finalist</t>
  </si>
  <si>
    <t>5. Recognition and Conferement of Awards to passers</t>
  </si>
  <si>
    <t>PERFORMANCE INDICATORS:</t>
  </si>
  <si>
    <t>1. No. of pax who attended the orientation on the guidelines for SGLG</t>
  </si>
  <si>
    <t xml:space="preserve">4. Awarding and Conferement of Awards </t>
  </si>
  <si>
    <t xml:space="preserve">2. No. of Rollout conducted </t>
  </si>
  <si>
    <t>3. No. of LGUs assessed on SGLG</t>
  </si>
  <si>
    <t>4. No of LGUs that passed the SGLG Criteria</t>
  </si>
  <si>
    <t>Full Disclosure Policy Program</t>
  </si>
  <si>
    <t>5. No. of LGUs recognized and confered with the award</t>
  </si>
  <si>
    <t>No. of LGUs provided with techical assistance</t>
  </si>
  <si>
    <t xml:space="preserve"> 1.  100 % of barangays  assessed for LTIA</t>
  </si>
  <si>
    <t xml:space="preserve"> 2.  100% of qualified barangays in 4 awards category are recognized and confered with the award</t>
  </si>
  <si>
    <t>2. Oversight function through monitoring compliance of LGUs</t>
  </si>
  <si>
    <t xml:space="preserve">Support to Local Governance Program </t>
  </si>
  <si>
    <t xml:space="preserve">Civil Society Organization- Peoples' Participation Partnership Program </t>
  </si>
  <si>
    <t>TRANSITION TO FEDERALISM ( subject to revision)</t>
  </si>
  <si>
    <t>No approved</t>
  </si>
  <si>
    <t>OUTPUT:</t>
  </si>
  <si>
    <t xml:space="preserve">Budget NEP </t>
  </si>
  <si>
    <t>BANTAY KORAPSYON/ 8888 handling complaints  ( Not included in the Budget subject to revision)</t>
  </si>
  <si>
    <t>No approved Budget NEP</t>
  </si>
  <si>
    <t>1. 82% of  PCMBs are compliant to Full Disclosure Policy</t>
  </si>
  <si>
    <t>NEO  PROGRAM:</t>
  </si>
  <si>
    <t>2. 90% of Barangays are compliant to Barangay Full Disclosure Policy</t>
  </si>
  <si>
    <t>3. All PCMs oriented on the Enhanced Full Disclosure Policy</t>
  </si>
  <si>
    <t>Activities:</t>
  </si>
  <si>
    <t>1. Provision of Technical Assistance</t>
  </si>
  <si>
    <t>No. of LGUs complying the Full Disclosure Policy Program:</t>
  </si>
  <si>
    <t xml:space="preserve">  * Provinces</t>
  </si>
  <si>
    <t xml:space="preserve"> * Cities</t>
  </si>
  <si>
    <t>* Municipalities</t>
  </si>
  <si>
    <t>No. of newly elected officials provided training assistance</t>
  </si>
  <si>
    <t>* Barangays</t>
  </si>
  <si>
    <t>2. Provision of Oversight functions</t>
  </si>
  <si>
    <t>3. Support to Conduct of Election (HOPE)</t>
  </si>
  <si>
    <t>SUPPORT TO CONDUCT OF BARANGAY ASSEMBLY</t>
  </si>
  <si>
    <t>1. Strenghthened CSO- Government Engagement</t>
  </si>
  <si>
    <t>2. Improved Local Development Planning</t>
  </si>
  <si>
    <t>3. Improved Local Service Delivery</t>
  </si>
  <si>
    <t>4.Program Oversight and Sub Project Monitoring</t>
  </si>
  <si>
    <t>1.Monitor the conduct of semestral barangay assembly</t>
  </si>
  <si>
    <t>* No. of barangays monitored</t>
  </si>
  <si>
    <t xml:space="preserve">2. Advocacy </t>
  </si>
  <si>
    <t>A..CSO assembly  / CSO Mapping facilitated</t>
  </si>
  <si>
    <t>Outcome 2: Peaceful, Orderly, and Safe LGUs</t>
  </si>
  <si>
    <t>A.1 Conduct of CSO assesmbly/ CSO Mapping</t>
  </si>
  <si>
    <t>Performance Inidicator:</t>
  </si>
  <si>
    <t>* Number of LGUs that conducted CSO Forum</t>
  </si>
  <si>
    <t>B. Feedback from the CSOs and citizens for government projects consolidated</t>
  </si>
  <si>
    <t>Performance Indicator:</t>
  </si>
  <si>
    <t>C. Conduct of CSIS Field work service</t>
  </si>
  <si>
    <t>Provision for Secretariat Services in the Peace and Order Councils</t>
  </si>
  <si>
    <t>Perfomance Indicator</t>
  </si>
  <si>
    <t>No of Municipalities covered by CSIS</t>
  </si>
  <si>
    <t>D. Conduct of Utilization Conference</t>
  </si>
  <si>
    <t>No. of Utilization Conference conducted</t>
  </si>
  <si>
    <t>No money on this yet</t>
  </si>
  <si>
    <t>1. Promoting accountability, transparency and inclusiveness in
Regions, Provinces and LGUs through CSO Participation</t>
  </si>
  <si>
    <t>OUTPUTS/OUTCOME:</t>
  </si>
  <si>
    <t>1. Improved Secretariat Services of POCs at all levels</t>
  </si>
  <si>
    <t>2. Improve POCs Functionality</t>
  </si>
  <si>
    <t>3. To sustain effectiveness of Local Peace and Order Council initiatives thru the Kalabugao Plains – Peace and Development Convergence Program (KP-PDCP)</t>
  </si>
  <si>
    <t>-Number of Provinces</t>
  </si>
  <si>
    <t>4. Increase number LGUs submitted POPS Accomplishment Reports thru the POPSP- PCMS</t>
  </si>
  <si>
    <t>PROPOSED ACTIVITIES:</t>
  </si>
  <si>
    <t>-Number of DILG Personnel</t>
  </si>
  <si>
    <t>1. Conduct of  Quarterly Meetings</t>
  </si>
  <si>
    <t>No. of RPOC Meetings conducted</t>
  </si>
  <si>
    <t xml:space="preserve">2. Conduct of RPOC TWG Meeting </t>
  </si>
  <si>
    <t>No. of RPOC TWG Meetings conducted</t>
  </si>
  <si>
    <t>3.  2018 POC Performance Audit</t>
  </si>
  <si>
    <t>* No. of LGUs Audited</t>
  </si>
  <si>
    <t xml:space="preserve"> 4.  Kalabugao Plains Peace and Development Convergence Program TWG Meeting </t>
  </si>
  <si>
    <t xml:space="preserve">5.  Attendance to Midyear Assessment, Year-end Assessment and POC Mindanao Cluster Meeting </t>
  </si>
  <si>
    <t xml:space="preserve">6.  Ways to improve POC Secretariat Services </t>
  </si>
  <si>
    <t>7.  Provide technical assistance/ coaching/ skills enhancement/ training for POC Secretariats for the formulation of POPS Plan for CY 2020-2022</t>
  </si>
  <si>
    <t>CONTINUING ENHANCEMENT OF PLEBs ( exluded in Budget NEP)</t>
  </si>
  <si>
    <t>OUTPUT/OUTCOME:</t>
  </si>
  <si>
    <t>911( excluded in Budget NEP)</t>
  </si>
  <si>
    <t xml:space="preserve">Enhanced Comprehensive Local Integration Program </t>
  </si>
  <si>
    <t xml:space="preserve">8888 Handling of Complaints </t>
  </si>
  <si>
    <t>DRUG ABUSE TREATMENT AND REHABILITATION CENTER PROGRAM MANAGEMENT OFFICE (DATRC )</t>
  </si>
  <si>
    <t>STRENGTHENING OF ADACS ( Excluded in Budget NEP)</t>
  </si>
  <si>
    <t xml:space="preserve">Outcome 3: Socially Protective LGUs </t>
  </si>
  <si>
    <t>C. Capacity building of DILG Officers in planning, budgeting and monitoring of SLGP activities</t>
  </si>
  <si>
    <t xml:space="preserve">-Number of DILG Personnel capacitated
</t>
  </si>
  <si>
    <t>A. Support to PMO</t>
  </si>
  <si>
    <t xml:space="preserve">SALINTUBIG </t>
  </si>
  <si>
    <t>A. Support to Regional and Provincial Coordination Team</t>
  </si>
  <si>
    <t>-Number of Regional teams with complete staffing</t>
  </si>
  <si>
    <t>-Number of Provincial teams with complete staffing</t>
  </si>
  <si>
    <t>Assistance to Municipalities Program</t>
  </si>
  <si>
    <t>C. PMO Supervision Visits</t>
  </si>
  <si>
    <t>D. Staff Development (capacity building &amp; training to PMO staff)</t>
  </si>
  <si>
    <t xml:space="preserve">Outcome 4: Environment-Protective, Climate Change Adaptive and Disaster Resilient LGUs </t>
  </si>
  <si>
    <t>Increased in target number of LGUs for CSIS Implementation</t>
  </si>
  <si>
    <t>a. Briefing/ Orientation</t>
  </si>
  <si>
    <t>*  No of field officers oriented</t>
  </si>
  <si>
    <t>b. Identification of LRIs</t>
  </si>
  <si>
    <t>* No. of LRIs trained</t>
  </si>
  <si>
    <t>c. MOA signing</t>
  </si>
  <si>
    <t xml:space="preserve">Outcome 5: Business-Friendly and Competitive LGUs </t>
  </si>
  <si>
    <t xml:space="preserve"> *No. of MOA signed</t>
  </si>
  <si>
    <t>d. LGU service delivery Baseline data</t>
  </si>
  <si>
    <t>e. CSIS Survey</t>
  </si>
  <si>
    <t>* No of Municipalities covered by CSIS</t>
  </si>
  <si>
    <t>f. Utilization Conference</t>
  </si>
  <si>
    <t>* No of Utilization conferences conducted</t>
  </si>
  <si>
    <t>g. CPAP formulation</t>
  </si>
  <si>
    <t>* No. of CPAP submitted</t>
  </si>
  <si>
    <t>h. CPAP M&amp;E</t>
  </si>
  <si>
    <t xml:space="preserve">PROGRAM:Improve LGU Competitiveness and Ease of Doing Business </t>
  </si>
  <si>
    <t>E. Attendance to CSOPPPP Summit</t>
  </si>
  <si>
    <t>Heightened awareness relative to Federalism</t>
  </si>
  <si>
    <t>1. Roll Out to Barangays</t>
  </si>
  <si>
    <t>2. Advocacy in partnership with CSO</t>
  </si>
  <si>
    <t xml:space="preserve">(1)Filed cases by CO as the result of  case build up </t>
  </si>
  <si>
    <t>(2)Compliance of the LGUs on Freedom of Information through an Ordinance or LCE Order</t>
  </si>
  <si>
    <t>80% received indorsements are referred to proper agency/FOUs Office within 3 working days</t>
  </si>
  <si>
    <t>Monitoring , Evaluation and Reporting of LGU compliance to  on EODB and other related policies</t>
  </si>
  <si>
    <t>* No of C/Ms monitored on the compliance to EODB standards and other related policies</t>
  </si>
  <si>
    <t>Conditional Matching Grant to Provinces</t>
  </si>
  <si>
    <t>OUTPUTS:</t>
  </si>
  <si>
    <t>Outcome 6: Strengthening of Internal Governance</t>
  </si>
  <si>
    <t xml:space="preserve"> Medium Term Information and Communication  Harmonization Initiative Project C/0 RICTU</t>
  </si>
  <si>
    <t>OUTPUT: Established Information System of the following:</t>
  </si>
  <si>
    <t>LGU 201 Profile, Barangay Information System, Programs and Project Management System, LAN ,WAN IP TELEPHONY EXPANSION,Anti Illegal Drugs Information Sytem and Executive and Information System</t>
  </si>
  <si>
    <t>3. Repairs and Maintenance of ICT</t>
  </si>
  <si>
    <t>3.1 Repairs and Servicing of ICT Equipment and Regional Network</t>
  </si>
  <si>
    <t>3.2 Conduct of Field and Office Monitoring and provide technical support to personnel</t>
  </si>
  <si>
    <t>3. 3Upgrading of Network Infrastructure</t>
  </si>
  <si>
    <t>SUPPORT TO LGRC ACTIVITIES AND RIO ACTIVITIES</t>
  </si>
  <si>
    <t>Marketing / Information LGRC Products</t>
  </si>
  <si>
    <t>x</t>
  </si>
  <si>
    <t>Conduct of MSAC</t>
  </si>
  <si>
    <t>* No of Meetings conducted</t>
  </si>
  <si>
    <t>Press Release re: PPAS</t>
  </si>
  <si>
    <t xml:space="preserve">Annual Report Publication </t>
  </si>
  <si>
    <t>Issuance of News Letters</t>
  </si>
  <si>
    <t>CIC Monthly Meeting /Seminar Workshop</t>
  </si>
  <si>
    <t>* No . Of meetings conducted</t>
  </si>
  <si>
    <t>Support to Interagency Activities</t>
  </si>
  <si>
    <t>* No. of Activities conducted in support to other Government Agency Activities</t>
  </si>
  <si>
    <t>* CSC ,DBM, RLECC , RDC , RAGCOM etc.</t>
  </si>
  <si>
    <t>* No of RMCC Meetings</t>
  </si>
  <si>
    <t>Increased awareness and functionality of the PLEBs</t>
  </si>
  <si>
    <t>PROPOSED ACTIVITIES</t>
  </si>
  <si>
    <t>* Support to SILG , VIPS from central Office re: Office Operations</t>
  </si>
  <si>
    <t>ANA</t>
  </si>
  <si>
    <t xml:space="preserve">) Reproduction and Distribution of Quad-Media Materials (IEC); </t>
  </si>
  <si>
    <t xml:space="preserve">(b) Conduct of PLEB Continuing Capacity Enhancement (Administrative procedure, Evidence, Case and Records Management, and Decision Making and Writing) and Development of PLEB Online Database (PODS); </t>
  </si>
  <si>
    <t xml:space="preserve">(c) Provision of Personal Accident Insurance </t>
  </si>
  <si>
    <t>Human Resource Development Plan</t>
  </si>
  <si>
    <t xml:space="preserve">(d) Provision of PER DIEM to PLEB Members </t>
  </si>
  <si>
    <t>Recruitment/Promotion ( Series of RPSB Meetings)</t>
  </si>
  <si>
    <t>E) Monitoring LGUs with functional PLEBs</t>
  </si>
  <si>
    <t>* No. of C/Ms monitored</t>
  </si>
  <si>
    <t>* Conduct Pyshometric Examination</t>
  </si>
  <si>
    <t>* Conduct of Interview for Selection Line Up</t>
  </si>
  <si>
    <t>* Conduct of group orals ( after determining the selection line up</t>
  </si>
  <si>
    <t>* Panel Interview of prospective applicants</t>
  </si>
  <si>
    <t>Career Development and In House Training</t>
  </si>
  <si>
    <t xml:space="preserve">1.Improved coordination and implementation of the E-CLIP Guidelines </t>
  </si>
  <si>
    <t xml:space="preserve">2. Increased number of FRs who are re-integrated in the community </t>
  </si>
  <si>
    <t xml:space="preserve">  LGOO II Training</t>
  </si>
  <si>
    <t>* No. of trainees provided support</t>
  </si>
  <si>
    <t xml:space="preserve"> Provision of financial assistance to FRs with complete documentary requirements</t>
  </si>
  <si>
    <t>- Percentage of FRs provided with financial assistance</t>
  </si>
  <si>
    <t xml:space="preserve"> Supervisory Training for LGOO VI</t>
  </si>
  <si>
    <t xml:space="preserve"> CES Assessment</t>
  </si>
  <si>
    <t>DO/ACIII  financial conference</t>
  </si>
  <si>
    <t>Activities</t>
  </si>
  <si>
    <t>1. Regional For a and Site Assessment  of DATRCs</t>
  </si>
  <si>
    <t>Records disposal  orientation</t>
  </si>
  <si>
    <t>* No. of pax that will particpate in the for a</t>
  </si>
  <si>
    <t>Yearly Reconciliation of Leave balances</t>
  </si>
  <si>
    <t>2. DATRC Summit: Harmonization of the Government's Drug Abuse Treatment and Rehabilitation Effort</t>
  </si>
  <si>
    <t>* No of pax who will attend the summit</t>
  </si>
  <si>
    <t xml:space="preserve"> Orientation of newly hired employees</t>
  </si>
  <si>
    <t>No. of pax x 2 days</t>
  </si>
  <si>
    <t>Procurement Training</t>
  </si>
  <si>
    <t xml:space="preserve">Performance Assessment Awards and Incentives ( Parangal ) Year End </t>
  </si>
  <si>
    <t>Year End Evaluation Activity/ Validation assessment of RET/ Retooling</t>
  </si>
  <si>
    <t>TWG Meetings for Parangal and scorecard</t>
  </si>
  <si>
    <t>* No. of Meetings conducted</t>
  </si>
  <si>
    <t>Conduct of Assessment and Validation</t>
  </si>
  <si>
    <t xml:space="preserve">Continuing Education </t>
  </si>
  <si>
    <t>. Gender  Sensitivity Training</t>
  </si>
  <si>
    <t>OUTPUT</t>
  </si>
  <si>
    <t>Water system intalled/developed in targeted areas</t>
  </si>
  <si>
    <t xml:space="preserve">* No. of attendees </t>
  </si>
  <si>
    <t>GAD Plan and Budgeting training for DILG field persons</t>
  </si>
  <si>
    <t>I . Capacity Development Programs</t>
  </si>
  <si>
    <t xml:space="preserve"> Expose the personnel to group development and human relations activity </t>
  </si>
  <si>
    <t>1. Conduct of Formal Trainings</t>
  </si>
  <si>
    <t xml:space="preserve">* No of LGUs No. of LGUs Trained on WaSH in Emergency </t>
  </si>
  <si>
    <t>*Team Building</t>
  </si>
  <si>
    <t>350 pax</t>
  </si>
  <si>
    <t>*Conduct of sports Fest</t>
  </si>
  <si>
    <t>350pax</t>
  </si>
  <si>
    <t>No. of LGUs Trained on O&amp;M for LGU-Managed Water Utilities</t>
  </si>
  <si>
    <t>*Conduct of Retreat</t>
  </si>
  <si>
    <t>70pax</t>
  </si>
  <si>
    <t>70 pax</t>
  </si>
  <si>
    <t>No. of LGUs Trained on Water Safety Plan</t>
  </si>
  <si>
    <t xml:space="preserve">Employees Welfare and Workplace Safety </t>
  </si>
  <si>
    <t xml:space="preserve">2. Provision of Technical Assistance </t>
  </si>
  <si>
    <t>No. of LGUs provided technical Assistance thru coaching &amp; mentoring in planning &amp; programming, source validation and FS Preparation for FY 2020 Project</t>
  </si>
  <si>
    <t>No. of LGUs provided technical assistance thru coaching and mentoring on FS, DED and Asset Management in coordination with the Regional Hubs</t>
  </si>
  <si>
    <t xml:space="preserve">* Conduct of Orientation / Employees, welfare, health issues and benefits on ( SSS, GSIS etc) </t>
  </si>
  <si>
    <t>* Procurement of First Aide Medicine</t>
  </si>
  <si>
    <t>II. Conduct Project Monitoring &amp; Evaluation of Quality Assurance on Implementation of SALINTUBIG Program</t>
  </si>
  <si>
    <t>* No of procurement per quarter</t>
  </si>
  <si>
    <t>* No. of LGU Projects monitored &amp; evaluated with quality assurance in Waterless Municipalities &amp; Barangays</t>
  </si>
  <si>
    <t>100% of LGUs submitted required documents by June 2019</t>
  </si>
  <si>
    <t>ISO Activities</t>
  </si>
  <si>
    <t>100% of Fund released to LGUs by Sept. 2019</t>
  </si>
  <si>
    <t>75% of LGU Projects are on-going by Dec. 2019</t>
  </si>
  <si>
    <t xml:space="preserve">FY 2018 Funding </t>
  </si>
  <si>
    <t>100% of LGU Projects completed by Dec. 2019</t>
  </si>
  <si>
    <t>Conduct of Meetings</t>
  </si>
  <si>
    <t>FY 2017 Funding</t>
  </si>
  <si>
    <t>100% of LGU Projects completed by Sept. 2019</t>
  </si>
  <si>
    <t>* No. of meetings conducted</t>
  </si>
  <si>
    <t>Hring of Consultant</t>
  </si>
  <si>
    <t>Certification Audit</t>
  </si>
  <si>
    <t>Conduct of Audit to Field Operating Units</t>
  </si>
  <si>
    <t>FY 2016 Funding</t>
  </si>
  <si>
    <t xml:space="preserve">OTHER ACTIVITIES </t>
  </si>
  <si>
    <t>100% of LGU Projects completed by June 2019</t>
  </si>
  <si>
    <t>BAC Meetings</t>
  </si>
  <si>
    <t>* No of BAC Meetings</t>
  </si>
  <si>
    <t>Field Conferences</t>
  </si>
  <si>
    <t>1. Project Monitoring and Evaluation and Quality Assurance on Project Implementation</t>
  </si>
  <si>
    <t>* No of field conferences conducted</t>
  </si>
  <si>
    <t>2. Provision of Technical Assistance and Capacity Development</t>
  </si>
  <si>
    <t xml:space="preserve"> </t>
  </si>
  <si>
    <t>Planning Conference</t>
  </si>
  <si>
    <t>FY 2015-FY 2016 ( BUB)</t>
  </si>
  <si>
    <t>* Percentage of completed Projects</t>
  </si>
  <si>
    <t>FY 2017 ADM Projects</t>
  </si>
  <si>
    <t>Admin and other Operation expenses</t>
  </si>
  <si>
    <t xml:space="preserve">*Admin and Operational Expenses (TE , Office Supplies &amp; Printing &amp; Binding) of Field Operating Units ( 14 operating Units ) </t>
  </si>
  <si>
    <t>Office Supplies for Reg'l Office Operational Use</t>
  </si>
  <si>
    <t>FY 2018</t>
  </si>
  <si>
    <t>% of ongoing  projects ( included in first tranche)</t>
  </si>
  <si>
    <t xml:space="preserve">Conduct Annual Physical Inventory of Property &amp; Equipment in Field Offices  </t>
  </si>
  <si>
    <t>CY 2018 AM Projects</t>
  </si>
  <si>
    <t>Field Supervisory Visit</t>
  </si>
  <si>
    <t>% subprojects completed</t>
  </si>
  <si>
    <t>Support to Operations :</t>
  </si>
  <si>
    <t>Processing of Death Benefit claims ( 100% indorsed to CO upon request)</t>
  </si>
  <si>
    <t>2.. Monitor the status of municipalities' preparation and facilitate the submission of 2019 fund release requirements by the 84municipalities</t>
  </si>
  <si>
    <t>Actions for request on opinions ( 100% indorsed to CO or appropriate Office within 15 days)</t>
  </si>
  <si>
    <t>- Percentage of municipalities that have complied with the 2019 fund release requirements and have been provided with TA when necessary</t>
  </si>
  <si>
    <t>Implementation of Decisions of Administrative cases(  100% implemented)</t>
  </si>
  <si>
    <t>MANDATORY EXPENSES</t>
  </si>
  <si>
    <t>- Percentage of projects with fund release by the end of 2019</t>
  </si>
  <si>
    <t>3. Conduct of Capacity development Activities</t>
  </si>
  <si>
    <t>% of LGUs provided technical assistance (113 total sub projects)</t>
  </si>
  <si>
    <t>II. MANDATORY A</t>
  </si>
  <si>
    <t>Accountables Form</t>
  </si>
  <si>
    <t>Medical, Dental and Laboratory Supplies</t>
  </si>
  <si>
    <t>Fuel, Oil &amp; Lubricants</t>
  </si>
  <si>
    <t>Provision of Technical assistance</t>
  </si>
  <si>
    <t>Provision of Oversight functions</t>
  </si>
  <si>
    <t>* No of LGUs with Enhanced LCCAP</t>
  </si>
  <si>
    <t>Other Supplies &amp; Materials</t>
  </si>
  <si>
    <t>* No. of LGUs with hazard map</t>
  </si>
  <si>
    <t>Water</t>
  </si>
  <si>
    <t>* No. of LGUs with Contingency Planning Plans</t>
  </si>
  <si>
    <t>Electricity</t>
  </si>
  <si>
    <t>Postage &amp; Courier Services</t>
  </si>
  <si>
    <t>Mobile</t>
  </si>
  <si>
    <t>Telephone (Landline)</t>
  </si>
  <si>
    <t>Internet Subscription</t>
  </si>
  <si>
    <t>Cable/Satelite, Telegraph Radio</t>
  </si>
  <si>
    <t>Extraordinary &amp; Miscl Expenses</t>
  </si>
  <si>
    <t>Auditing Services</t>
  </si>
  <si>
    <t>Other Professional Services</t>
  </si>
  <si>
    <t>Janitorial Services</t>
  </si>
  <si>
    <t>Security Services</t>
  </si>
  <si>
    <t>Other General Services-ICT</t>
  </si>
  <si>
    <t>1.  Improved Local Roads Connectivity</t>
  </si>
  <si>
    <t>2. Improved governance on Local Road Management and Public Financial Management</t>
  </si>
  <si>
    <t>Buildings Maintenance</t>
  </si>
  <si>
    <t>3. IEC Material developed and produced:</t>
  </si>
  <si>
    <t>1. Review of the Detailed Engineering designs</t>
  </si>
  <si>
    <t>*No. of PLGUs with reviewed DED and POWs</t>
  </si>
  <si>
    <t>Office Equipment Maintenance</t>
  </si>
  <si>
    <t>Motor Vehicles Maintenance</t>
  </si>
  <si>
    <t>No. of PLGUs with reviewed documentary requirements</t>
  </si>
  <si>
    <t>Taxes, Duties &amp; Licenses</t>
  </si>
  <si>
    <t>2. Endorse projects of provinces which have fully complied with fund release requirements of DBM</t>
  </si>
  <si>
    <t>Fidelity Bond Premiums</t>
  </si>
  <si>
    <t>* No of Provinces mentored on their procurement activities on their CY 2019 CMGP Projects</t>
  </si>
  <si>
    <t>Insurance Expenses</t>
  </si>
  <si>
    <t>Rents- Bldgs</t>
  </si>
  <si>
    <t>1. Monitoring and TA for the Implementation of CMGP Projects  from CY 2019-2023)</t>
  </si>
  <si>
    <t>* % of Projects monitored during the Implementation of CMGP Projects 2019</t>
  </si>
  <si>
    <t>Membership, Dues &amp; Contributions to Organization</t>
  </si>
  <si>
    <t>CY 2017 KALSADA projects</t>
  </si>
  <si>
    <t>Transportation &amp; Delivery Expenses</t>
  </si>
  <si>
    <t>* No of PLGUs provided with CAPDEV Acitivities regarding LRM and PFM</t>
  </si>
  <si>
    <t>Subscription Expenses</t>
  </si>
  <si>
    <t>* No. of PLGUs evaluated on regarding their implementation of the Governance Reform Targtes in their LRM and PFM</t>
  </si>
  <si>
    <t>CY 2017 ( formerly KALSADA)</t>
  </si>
  <si>
    <t>CY 2018</t>
  </si>
  <si>
    <t>2. Documentation of Completed Projects and Provinces Achievement of Governance Results</t>
  </si>
  <si>
    <t>* No of completed LGSF Projects documented</t>
  </si>
  <si>
    <t xml:space="preserve">Prepared and submitted  by: </t>
  </si>
  <si>
    <t>* No. of Provinces documented regarding their achievement of Governance Reforms</t>
  </si>
  <si>
    <t xml:space="preserve">Approved by: </t>
  </si>
  <si>
    <t>3. Preparation and Submission of Reports</t>
  </si>
  <si>
    <t xml:space="preserve">CHRISTINE W. MONTESA </t>
  </si>
  <si>
    <t>GRACIA S. WABAN</t>
  </si>
  <si>
    <t>No. of reports  prepared and submitted to CO</t>
  </si>
  <si>
    <t>ARNEL M. AGABE, CESO IV</t>
  </si>
  <si>
    <t>Planning Officer</t>
  </si>
  <si>
    <t>Budget Officer</t>
  </si>
  <si>
    <t>Regional Director</t>
  </si>
  <si>
    <t>Monthly</t>
  </si>
  <si>
    <t>Semi Annual</t>
  </si>
  <si>
    <t>Annual</t>
  </si>
  <si>
    <t>OUTOUT 2: ICT Maintenance</t>
  </si>
  <si>
    <t>1. Counduct of Roll Out Training training  of IS to field Officers and  RO personnel</t>
  </si>
  <si>
    <t>* No of RO and field officers that will participate.</t>
  </si>
  <si>
    <t>2. Support to Operations Activities</t>
  </si>
  <si>
    <t>2.1 Communications</t>
  </si>
  <si>
    <t>No of pax to be provided with mobile/ wifi allowance</t>
  </si>
  <si>
    <t>2.2  Professional services ( Database and Network administrator)</t>
  </si>
  <si>
    <t>Travelling Expenses ( expense code incurred by ITO for travelling attending trainings hosted by CO</t>
  </si>
  <si>
    <t>AGAP/PICPA Convention</t>
  </si>
  <si>
    <t>Mandatory Continuing Legal Educ'l</t>
  </si>
  <si>
    <t>Attendance to Trainings Hosted by CO</t>
  </si>
  <si>
    <t>E. CSOs, Regions, LGUs, Provinces and DILG Personnel convened towards strengthening OPG functions as indicated in the E.O. 9 Section 2 &amp;E.O. 67</t>
  </si>
  <si>
    <t>Number of provinces that will be provided capacity building  re assessment of CDPs fo component cities and municipalities</t>
  </si>
  <si>
    <t>No of attendees to the orientation</t>
  </si>
  <si>
    <t>B. Capacity Building for Provinces on the assessment of CDPs of Component Cities and Municipalities</t>
  </si>
  <si>
    <t>B1 Orientation of DILG Focal Persons (PDP /SDG Localization</t>
  </si>
  <si>
    <t>B.2 Forum for Provincial Planners (PDP/SDG Localization)</t>
  </si>
  <si>
    <t>No of  participant who will attend</t>
  </si>
  <si>
    <t>B.3 Conuduct of Regional Workshop ( PDP/SDG Localization)</t>
  </si>
  <si>
    <t>B.4 Conduct of Provincial Workshop ( PDP/SDG Localization)</t>
  </si>
  <si>
    <t>B.5. CBMS  Training 1 : Data Collection</t>
  </si>
  <si>
    <t>B.6 CBMS Training Module 2: Data Processing, Poverty Mapping and Buidling of CBMS Database</t>
  </si>
  <si>
    <t xml:space="preserve">Number of trainers capacitated </t>
  </si>
  <si>
    <t>Number of trainers provided with technical assistance on CBMS</t>
  </si>
  <si>
    <t>B.7 CBMS Training 3: Integrating CBMS in CDP</t>
  </si>
  <si>
    <t>No . Of trainers trained</t>
  </si>
  <si>
    <t>B.8. National Roll Out on Gender Responsive Project Proposals</t>
  </si>
  <si>
    <t>No. of DILG RO participant that will attend</t>
  </si>
  <si>
    <t>B.9 Conduct of Provincial Roll Out  in 5 Provinces</t>
  </si>
  <si>
    <t>National Orientation</t>
  </si>
  <si>
    <t>Number of LGUs provided TA (Roll Out) All CMs and Barangays</t>
  </si>
  <si>
    <t>B. Support to Regional and Provincial Teams</t>
  </si>
  <si>
    <t>C. Coordination Activities/ Meetings</t>
  </si>
  <si>
    <t>D. PROGRAM OVERSIGHT AND SUB PROJECT MONITORING</t>
  </si>
  <si>
    <t>OUTCOMES</t>
  </si>
  <si>
    <t>ACTIVITIES UNDER OUTCOME 1</t>
  </si>
  <si>
    <t xml:space="preserve">II.  OUTCOME 2: IMPROVED LOCAL DEVELOPMENT PLANNING </t>
  </si>
  <si>
    <t>OUTCOME 3. IMPROVED LOCAL SERVICE DELIVERY</t>
  </si>
  <si>
    <t>Activity 1:Regional Consultation Workshop on Lease and Concession with LGUs in Visayas and Mindanao</t>
  </si>
  <si>
    <t>* No of LGUs who will participate in the Regional Consultation workshop ( 5pax per LGU)</t>
  </si>
  <si>
    <t>Activity 2: Launching and Trainers training on LGU P4 101 and its modalities ( For Regional DILG and NEDA Participants in Manila</t>
  </si>
  <si>
    <t>No. of participants in the trainers training (focal and legal Officer of the two agencies</t>
  </si>
  <si>
    <t>Activity 3: Training and Orientation for LGUs on PPP 101 and its modalities( JV, Lease and Concession)</t>
  </si>
  <si>
    <t>No . Of LGUs who will participate  in the orientation for LGUs' ( 4 pax per LGU)</t>
  </si>
  <si>
    <t>PROGRAM COMPONENTS:</t>
  </si>
  <si>
    <t>* No of  Cities, Municipalities trained on the BPLS automation</t>
  </si>
  <si>
    <t>FINANCIAL REQUIREMENTS (TARGET)</t>
  </si>
  <si>
    <t>* Re of LGUs who participated iin the conduct of actuaL review</t>
  </si>
  <si>
    <t>A. BPLS AUTOMATION/ COMPUTERIZATION</t>
  </si>
  <si>
    <t>B. Building Permit and Certificate of Occupancy</t>
  </si>
  <si>
    <t>Activity 1. Training Workshop on BPCO on coaching and mentoring</t>
  </si>
  <si>
    <t>Activity 2: Coaching and Mentoring</t>
  </si>
  <si>
    <t>No of LGUs who will participate in the training workshop on BPCO on coaching and mentoring</t>
  </si>
  <si>
    <t>No of LGUs who will undergo the study engineering LGU system, operations and procedures</t>
  </si>
  <si>
    <t>No of LGUs who undergo coaching and mentoring</t>
  </si>
  <si>
    <t xml:space="preserve">Activity 1: DILG Provincial Training on the Integration of Barangay Clearance </t>
  </si>
  <si>
    <t>No. of Provinces trained in the Integration of Barangay Clearance</t>
  </si>
  <si>
    <t xml:space="preserve">Activity 2: Capacity Development in the Integration of Barangay Clearance </t>
  </si>
  <si>
    <t>No. of LGUs capacitated in the integration of Barangay Clearance ( 6 pax per LGU)</t>
  </si>
  <si>
    <t>3.  COMPONENT 3: Rationalization of Fees and Charges</t>
  </si>
  <si>
    <t>COMPONENT 2: STREAMLINING OF REGULATORY SERVICES</t>
  </si>
  <si>
    <t>COMPONENT 1: LGU P4</t>
  </si>
  <si>
    <t>Activity 1: Training on BPLS and Computerization ( 3 pax per LGU)</t>
  </si>
  <si>
    <t>Activity 2: Online submission of BPLS, Rate my LGU service and BPLS  and certificate of occupancy compliant</t>
  </si>
  <si>
    <t>Activity.3: Conduct of actual audit review on BPLS and EODB law</t>
  </si>
  <si>
    <t>Activity 4: Study on Re engineering LGU System, Operations and Procedures</t>
  </si>
  <si>
    <t>Activity 1: Trainers Training on the Rationalization of Fees and Charges</t>
  </si>
  <si>
    <t>No of RO personnel who will attend trainers training</t>
  </si>
  <si>
    <t>Activity 2: Training on the Rationalization of Fees and charges</t>
  </si>
  <si>
    <t>No of Cities that will be trained in the Rationalization of Fees and Charges</t>
  </si>
  <si>
    <t>C. SUPPORT TO E GOV AWARDS ( Travel expense)</t>
  </si>
  <si>
    <t>D. INTEGRATION OF BARANGAY CLEARANCE ON LGU PERMITTING PROCESSES</t>
  </si>
  <si>
    <t>ENHANCE LGU DISASTER PREPAREDNESS AND RESILIENCY</t>
  </si>
  <si>
    <t>PERFORMANCE OVERSIGHT</t>
  </si>
  <si>
    <t>Conduct of Management Review  Meetings</t>
  </si>
  <si>
    <t>MOOE : Php 26,869,000.00</t>
  </si>
  <si>
    <t>PRIME-HRM Actrivities Maturity Level l &amp; ll</t>
  </si>
  <si>
    <t>1. Regional Orientation on the Enhanced FDP Portal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</si>
</sst>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31" x14ac:knownFonts="1">
    <font>
      <sz val="11"/>
      <color rgb="FF000000"/>
      <name val="Calibri"/>
    </font>
    <font>
      <b/>
      <i/>
      <sz val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9"/>
      <name val="Calibri"/>
      <family val="2"/>
    </font>
    <font>
      <i/>
      <sz val="10"/>
      <name val="Calibri"/>
      <family val="2"/>
    </font>
    <font>
      <b/>
      <u/>
      <sz val="10"/>
      <name val="Calibri"/>
      <family val="2"/>
    </font>
    <font>
      <b/>
      <i/>
      <u/>
      <sz val="10"/>
      <name val="Calibri"/>
      <family val="2"/>
    </font>
    <font>
      <b/>
      <u/>
      <sz val="10"/>
      <name val="Calibri"/>
      <family val="2"/>
    </font>
    <font>
      <b/>
      <i/>
      <u/>
      <sz val="1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i/>
      <sz val="10"/>
      <color rgb="FF000000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  <font>
      <b/>
      <sz val="10"/>
      <color rgb="FFFFFFFF"/>
      <name val="Calibri"/>
      <family val="2"/>
    </font>
    <font>
      <b/>
      <u/>
      <sz val="10"/>
      <name val="Calibri"/>
      <family val="2"/>
    </font>
    <font>
      <b/>
      <u/>
      <sz val="10"/>
      <name val="Calibri"/>
      <family val="2"/>
    </font>
    <font>
      <u/>
      <sz val="10"/>
      <name val="Calibri"/>
      <family val="2"/>
    </font>
    <font>
      <b/>
      <u/>
      <sz val="1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  <fill>
      <patternFill patternType="solid">
        <fgColor rgb="FFFFFF00"/>
        <bgColor rgb="FFFFFF00"/>
      </patternFill>
    </fill>
    <fill>
      <patternFill patternType="solid">
        <fgColor rgb="FFF79646"/>
        <bgColor rgb="FFF79646"/>
      </patternFill>
    </fill>
    <fill>
      <patternFill patternType="solid">
        <fgColor rgb="FFFABF8F"/>
        <bgColor rgb="FFFABF8F"/>
      </patternFill>
    </fill>
    <fill>
      <patternFill patternType="solid">
        <fgColor rgb="FFFF0000"/>
        <bgColor rgb="FFFF0000"/>
      </patternFill>
    </fill>
    <fill>
      <patternFill patternType="solid">
        <fgColor rgb="FF00B050"/>
        <bgColor rgb="FF00B050"/>
      </patternFill>
    </fill>
    <fill>
      <patternFill patternType="solid">
        <fgColor rgb="FF00B0F0"/>
        <bgColor rgb="FF00B0F0"/>
      </patternFill>
    </fill>
    <fill>
      <patternFill patternType="solid">
        <fgColor rgb="FFFF9933"/>
        <bgColor rgb="FFFF9933"/>
      </patternFill>
    </fill>
    <fill>
      <patternFill patternType="solid">
        <fgColor theme="2" tint="-9.9978637043366805E-2"/>
        <bgColor rgb="FFFFFFFF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rgb="FFFF9933"/>
      </patternFill>
    </fill>
    <fill>
      <patternFill patternType="solid">
        <fgColor rgb="FFFFC000"/>
        <bgColor rgb="FFFF9933"/>
      </patternFill>
    </fill>
  </fills>
  <borders count="2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43" fontId="23" fillId="0" borderId="0" applyFont="0" applyFill="0" applyBorder="0" applyAlignment="0" applyProtection="0"/>
  </cellStyleXfs>
  <cellXfs count="306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center"/>
    </xf>
    <xf numFmtId="0" fontId="3" fillId="2" borderId="4" xfId="0" applyFont="1" applyFill="1" applyBorder="1"/>
    <xf numFmtId="0" fontId="5" fillId="0" borderId="0" xfId="0" applyFont="1"/>
    <xf numFmtId="0" fontId="2" fillId="0" borderId="0" xfId="0" applyFont="1"/>
    <xf numFmtId="3" fontId="3" fillId="3" borderId="13" xfId="0" applyNumberFormat="1" applyFont="1" applyFill="1" applyBorder="1" applyAlignment="1">
      <alignment horizontal="center" vertical="center" wrapText="1"/>
    </xf>
    <xf numFmtId="3" fontId="3" fillId="3" borderId="14" xfId="0" applyNumberFormat="1" applyFont="1" applyFill="1" applyBorder="1" applyAlignment="1">
      <alignment horizontal="center" vertical="center" wrapText="1"/>
    </xf>
    <xf numFmtId="0" fontId="3" fillId="0" borderId="11" xfId="0" applyFont="1" applyBorder="1"/>
    <xf numFmtId="3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7" fillId="0" borderId="11" xfId="0" applyNumberFormat="1" applyFont="1" applyBorder="1" applyAlignment="1">
      <alignment horizontal="center"/>
    </xf>
    <xf numFmtId="0" fontId="5" fillId="0" borderId="11" xfId="0" applyFont="1" applyBorder="1"/>
    <xf numFmtId="0" fontId="1" fillId="0" borderId="11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3" fillId="4" borderId="17" xfId="0" applyFont="1" applyFill="1" applyBorder="1" applyAlignment="1">
      <alignment horizontal="left" wrapText="1"/>
    </xf>
    <xf numFmtId="0" fontId="2" fillId="4" borderId="17" xfId="0" applyFont="1" applyFill="1" applyBorder="1" applyAlignment="1">
      <alignment horizontal="center"/>
    </xf>
    <xf numFmtId="164" fontId="3" fillId="4" borderId="17" xfId="0" applyNumberFormat="1" applyFont="1" applyFill="1" applyBorder="1" applyAlignment="1">
      <alignment horizontal="center"/>
    </xf>
    <xf numFmtId="164" fontId="2" fillId="4" borderId="17" xfId="0" applyNumberFormat="1" applyFont="1" applyFill="1" applyBorder="1" applyAlignment="1">
      <alignment horizontal="center"/>
    </xf>
    <xf numFmtId="0" fontId="5" fillId="4" borderId="17" xfId="0" applyFont="1" applyFill="1" applyBorder="1"/>
    <xf numFmtId="0" fontId="3" fillId="4" borderId="17" xfId="0" applyFont="1" applyFill="1" applyBorder="1" applyAlignment="1">
      <alignment horizontal="left"/>
    </xf>
    <xf numFmtId="3" fontId="2" fillId="4" borderId="17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left" wrapText="1"/>
    </xf>
    <xf numFmtId="0" fontId="8" fillId="0" borderId="15" xfId="0" applyFont="1" applyBorder="1"/>
    <xf numFmtId="9" fontId="2" fillId="0" borderId="11" xfId="0" applyNumberFormat="1" applyFont="1" applyBorder="1" applyAlignment="1">
      <alignment horizontal="center"/>
    </xf>
    <xf numFmtId="9" fontId="3" fillId="0" borderId="11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/>
    <xf numFmtId="18" fontId="2" fillId="0" borderId="15" xfId="0" applyNumberFormat="1" applyFont="1" applyBorder="1" applyAlignment="1">
      <alignment horizontal="left" wrapText="1"/>
    </xf>
    <xf numFmtId="4" fontId="2" fillId="4" borderId="17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3" fillId="0" borderId="15" xfId="0" applyFont="1" applyBorder="1"/>
    <xf numFmtId="0" fontId="9" fillId="0" borderId="15" xfId="0" applyFont="1" applyBorder="1"/>
    <xf numFmtId="0" fontId="2" fillId="4" borderId="17" xfId="0" applyFont="1" applyFill="1" applyBorder="1"/>
    <xf numFmtId="0" fontId="8" fillId="0" borderId="15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/>
    </xf>
    <xf numFmtId="0" fontId="10" fillId="0" borderId="11" xfId="0" applyFont="1" applyBorder="1"/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wrapText="1"/>
    </xf>
    <xf numFmtId="4" fontId="2" fillId="0" borderId="11" xfId="0" applyNumberFormat="1" applyFont="1" applyBorder="1" applyAlignment="1">
      <alignment horizontal="center"/>
    </xf>
    <xf numFmtId="0" fontId="8" fillId="0" borderId="15" xfId="0" applyFont="1" applyBorder="1" applyAlignment="1">
      <alignment wrapText="1"/>
    </xf>
    <xf numFmtId="9" fontId="2" fillId="0" borderId="11" xfId="0" applyNumberFormat="1" applyFont="1" applyBorder="1"/>
    <xf numFmtId="0" fontId="11" fillId="0" borderId="15" xfId="0" applyFont="1" applyBorder="1" applyAlignment="1">
      <alignment wrapText="1"/>
    </xf>
    <xf numFmtId="10" fontId="3" fillId="0" borderId="11" xfId="0" applyNumberFormat="1" applyFont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left" vertical="center"/>
    </xf>
    <xf numFmtId="0" fontId="12" fillId="4" borderId="17" xfId="0" applyFont="1" applyFill="1" applyBorder="1" applyAlignment="1">
      <alignment vertical="center"/>
    </xf>
    <xf numFmtId="3" fontId="3" fillId="4" borderId="17" xfId="0" applyNumberFormat="1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164" fontId="2" fillId="4" borderId="17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right" vertical="top" wrapText="1" readingOrder="1"/>
    </xf>
    <xf numFmtId="4" fontId="2" fillId="4" borderId="17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wrapText="1"/>
    </xf>
    <xf numFmtId="0" fontId="8" fillId="0" borderId="11" xfId="0" applyFont="1" applyBorder="1" applyAlignment="1">
      <alignment horizontal="right" vertical="center" wrapText="1" readingOrder="1"/>
    </xf>
    <xf numFmtId="0" fontId="8" fillId="0" borderId="11" xfId="0" applyFont="1" applyBorder="1" applyAlignment="1">
      <alignment horizontal="center" vertical="center" wrapText="1" readingOrder="1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9" fontId="1" fillId="0" borderId="11" xfId="0" applyNumberFormat="1" applyFont="1" applyBorder="1"/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3" fillId="0" borderId="15" xfId="0" applyFont="1" applyBorder="1" applyAlignment="1">
      <alignment horizontal="left" wrapText="1"/>
    </xf>
    <xf numFmtId="0" fontId="2" fillId="0" borderId="15" xfId="0" applyFont="1" applyBorder="1"/>
    <xf numFmtId="0" fontId="3" fillId="4" borderId="17" xfId="0" applyFont="1" applyFill="1" applyBorder="1" applyAlignment="1">
      <alignment horizontal="left" vertical="center" wrapText="1"/>
    </xf>
    <xf numFmtId="0" fontId="2" fillId="4" borderId="17" xfId="0" applyFont="1" applyFill="1" applyBorder="1" applyAlignment="1">
      <alignment vertical="center"/>
    </xf>
    <xf numFmtId="0" fontId="6" fillId="4" borderId="17" xfId="0" applyFont="1" applyFill="1" applyBorder="1" applyAlignment="1">
      <alignment horizontal="center" vertical="center"/>
    </xf>
    <xf numFmtId="0" fontId="2" fillId="0" borderId="15" xfId="0" applyFont="1" applyBorder="1" applyAlignment="1">
      <alignment wrapText="1"/>
    </xf>
    <xf numFmtId="9" fontId="8" fillId="0" borderId="11" xfId="0" applyNumberFormat="1" applyFont="1" applyBorder="1" applyAlignment="1">
      <alignment horizontal="right" vertical="top" wrapText="1" readingOrder="1"/>
    </xf>
    <xf numFmtId="0" fontId="3" fillId="0" borderId="11" xfId="0" applyFont="1" applyBorder="1" applyAlignment="1">
      <alignment horizontal="left" wrapText="1"/>
    </xf>
    <xf numFmtId="0" fontId="15" fillId="0" borderId="19" xfId="0" applyFont="1" applyBorder="1" applyAlignment="1">
      <alignment vertical="center" wrapText="1"/>
    </xf>
    <xf numFmtId="0" fontId="16" fillId="4" borderId="17" xfId="0" applyFont="1" applyFill="1" applyBorder="1" applyAlignment="1">
      <alignment horizontal="left" wrapText="1"/>
    </xf>
    <xf numFmtId="0" fontId="3" fillId="4" borderId="18" xfId="0" applyFont="1" applyFill="1" applyBorder="1" applyAlignment="1">
      <alignment vertical="center"/>
    </xf>
    <xf numFmtId="0" fontId="8" fillId="4" borderId="17" xfId="0" applyFont="1" applyFill="1" applyBorder="1" applyAlignment="1">
      <alignment horizontal="right" vertical="center" wrapText="1"/>
    </xf>
    <xf numFmtId="0" fontId="13" fillId="4" borderId="17" xfId="0" applyFont="1" applyFill="1" applyBorder="1" applyAlignment="1">
      <alignment horizontal="left" wrapText="1"/>
    </xf>
    <xf numFmtId="0" fontId="2" fillId="4" borderId="17" xfId="0" applyFont="1" applyFill="1" applyBorder="1" applyAlignment="1">
      <alignment wrapText="1"/>
    </xf>
    <xf numFmtId="0" fontId="2" fillId="0" borderId="11" xfId="0" applyFont="1" applyBorder="1" applyAlignment="1">
      <alignment horizontal="left" wrapText="1"/>
    </xf>
    <xf numFmtId="9" fontId="8" fillId="0" borderId="11" xfId="0" applyNumberFormat="1" applyFont="1" applyBorder="1" applyAlignment="1">
      <alignment horizontal="right" vertical="center" wrapText="1" readingOrder="1"/>
    </xf>
    <xf numFmtId="9" fontId="2" fillId="0" borderId="11" xfId="0" applyNumberFormat="1" applyFont="1" applyBorder="1" applyAlignment="1">
      <alignment horizontal="center" vertical="center"/>
    </xf>
    <xf numFmtId="0" fontId="3" fillId="4" borderId="18" xfId="0" applyFont="1" applyFill="1" applyBorder="1" applyAlignment="1">
      <alignment horizontal="left" wrapText="1"/>
    </xf>
    <xf numFmtId="4" fontId="2" fillId="0" borderId="11" xfId="0" applyNumberFormat="1" applyFont="1" applyBorder="1" applyAlignment="1">
      <alignment horizontal="center"/>
    </xf>
    <xf numFmtId="0" fontId="13" fillId="4" borderId="18" xfId="0" applyFont="1" applyFill="1" applyBorder="1" applyAlignment="1">
      <alignment horizontal="left" wrapText="1"/>
    </xf>
    <xf numFmtId="0" fontId="14" fillId="0" borderId="15" xfId="0" applyFont="1" applyBorder="1" applyAlignment="1">
      <alignment horizontal="left" wrapText="1"/>
    </xf>
    <xf numFmtId="0" fontId="2" fillId="2" borderId="17" xfId="0" applyFont="1" applyFill="1" applyBorder="1"/>
    <xf numFmtId="0" fontId="2" fillId="2" borderId="17" xfId="0" applyFont="1" applyFill="1" applyBorder="1" applyAlignment="1">
      <alignment horizontal="center"/>
    </xf>
    <xf numFmtId="4" fontId="2" fillId="2" borderId="17" xfId="0" applyNumberFormat="1" applyFont="1" applyFill="1" applyBorder="1" applyAlignment="1">
      <alignment horizontal="center"/>
    </xf>
    <xf numFmtId="3" fontId="3" fillId="2" borderId="17" xfId="0" applyNumberFormat="1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wrapText="1"/>
    </xf>
    <xf numFmtId="0" fontId="3" fillId="5" borderId="17" xfId="0" applyFont="1" applyFill="1" applyBorder="1" applyAlignment="1">
      <alignment horizontal="left" wrapText="1"/>
    </xf>
    <xf numFmtId="0" fontId="2" fillId="5" borderId="17" xfId="0" applyFont="1" applyFill="1" applyBorder="1" applyAlignment="1">
      <alignment horizontal="center"/>
    </xf>
    <xf numFmtId="4" fontId="2" fillId="5" borderId="17" xfId="0" applyNumberFormat="1" applyFont="1" applyFill="1" applyBorder="1" applyAlignment="1">
      <alignment horizontal="center"/>
    </xf>
    <xf numFmtId="164" fontId="2" fillId="5" borderId="17" xfId="0" applyNumberFormat="1" applyFont="1" applyFill="1" applyBorder="1" applyAlignment="1">
      <alignment horizontal="center"/>
    </xf>
    <xf numFmtId="0" fontId="5" fillId="5" borderId="17" xfId="0" applyFont="1" applyFill="1" applyBorder="1"/>
    <xf numFmtId="0" fontId="3" fillId="6" borderId="17" xfId="0" applyFont="1" applyFill="1" applyBorder="1" applyAlignment="1">
      <alignment horizontal="left" wrapText="1"/>
    </xf>
    <xf numFmtId="0" fontId="2" fillId="6" borderId="17" xfId="0" applyFont="1" applyFill="1" applyBorder="1"/>
    <xf numFmtId="0" fontId="2" fillId="6" borderId="17" xfId="0" applyFont="1" applyFill="1" applyBorder="1" applyAlignment="1">
      <alignment horizontal="center"/>
    </xf>
    <xf numFmtId="4" fontId="2" fillId="6" borderId="17" xfId="0" applyNumberFormat="1" applyFont="1" applyFill="1" applyBorder="1" applyAlignment="1">
      <alignment horizontal="center"/>
    </xf>
    <xf numFmtId="164" fontId="2" fillId="6" borderId="17" xfId="0" applyNumberFormat="1" applyFont="1" applyFill="1" applyBorder="1" applyAlignment="1">
      <alignment horizontal="center"/>
    </xf>
    <xf numFmtId="3" fontId="3" fillId="6" borderId="17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0" fontId="3" fillId="6" borderId="17" xfId="0" applyFont="1" applyFill="1" applyBorder="1" applyAlignment="1">
      <alignment horizontal="center" vertical="center"/>
    </xf>
    <xf numFmtId="0" fontId="14" fillId="0" borderId="11" xfId="0" applyFont="1" applyBorder="1" applyAlignment="1">
      <alignment vertical="center" wrapText="1"/>
    </xf>
    <xf numFmtId="0" fontId="8" fillId="0" borderId="19" xfId="0" applyFont="1" applyBorder="1" applyAlignment="1">
      <alignment horizontal="right" vertical="top" wrapText="1" readingOrder="1"/>
    </xf>
    <xf numFmtId="0" fontId="15" fillId="0" borderId="11" xfId="0" applyFont="1" applyBorder="1" applyAlignment="1">
      <alignment vertical="center" wrapText="1"/>
    </xf>
    <xf numFmtId="0" fontId="16" fillId="0" borderId="11" xfId="0" applyFont="1" applyBorder="1" applyAlignment="1">
      <alignment horizontal="left" wrapText="1"/>
    </xf>
    <xf numFmtId="0" fontId="14" fillId="0" borderId="19" xfId="0" applyFont="1" applyBorder="1"/>
    <xf numFmtId="0" fontId="2" fillId="2" borderId="4" xfId="0" applyFont="1" applyFill="1" applyBorder="1"/>
    <xf numFmtId="0" fontId="13" fillId="0" borderId="19" xfId="0" applyFont="1" applyBorder="1" applyAlignment="1">
      <alignment wrapText="1"/>
    </xf>
    <xf numFmtId="0" fontId="14" fillId="0" borderId="19" xfId="0" applyFont="1" applyBorder="1" applyAlignment="1">
      <alignment wrapText="1"/>
    </xf>
    <xf numFmtId="0" fontId="8" fillId="0" borderId="11" xfId="0" applyFont="1" applyBorder="1" applyAlignment="1">
      <alignment horizontal="left" vertical="center" wrapText="1" readingOrder="1"/>
    </xf>
    <xf numFmtId="0" fontId="13" fillId="5" borderId="17" xfId="0" applyFont="1" applyFill="1" applyBorder="1" applyAlignment="1">
      <alignment horizontal="left" wrapText="1"/>
    </xf>
    <xf numFmtId="0" fontId="17" fillId="5" borderId="17" xfId="0" applyFont="1" applyFill="1" applyBorder="1"/>
    <xf numFmtId="0" fontId="17" fillId="5" borderId="17" xfId="0" applyFont="1" applyFill="1" applyBorder="1" applyAlignment="1">
      <alignment horizontal="center"/>
    </xf>
    <xf numFmtId="3" fontId="16" fillId="5" borderId="17" xfId="0" applyNumberFormat="1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 readingOrder="1"/>
    </xf>
    <xf numFmtId="0" fontId="16" fillId="5" borderId="17" xfId="0" applyFont="1" applyFill="1" applyBorder="1" applyAlignment="1">
      <alignment horizontal="center" vertical="center"/>
    </xf>
    <xf numFmtId="0" fontId="13" fillId="5" borderId="17" xfId="0" applyFont="1" applyFill="1" applyBorder="1" applyAlignment="1">
      <alignment horizontal="left"/>
    </xf>
    <xf numFmtId="0" fontId="2" fillId="5" borderId="17" xfId="0" applyFont="1" applyFill="1" applyBorder="1"/>
    <xf numFmtId="0" fontId="3" fillId="5" borderId="17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3" fontId="3" fillId="5" borderId="17" xfId="0" applyNumberFormat="1" applyFont="1" applyFill="1" applyBorder="1" applyAlignment="1">
      <alignment horizontal="center" vertical="center" wrapText="1"/>
    </xf>
    <xf numFmtId="0" fontId="14" fillId="5" borderId="17" xfId="0" applyFont="1" applyFill="1" applyBorder="1"/>
    <xf numFmtId="0" fontId="14" fillId="5" borderId="17" xfId="0" applyFont="1" applyFill="1" applyBorder="1" applyAlignment="1">
      <alignment horizontal="center"/>
    </xf>
    <xf numFmtId="3" fontId="13" fillId="5" borderId="17" xfId="0" applyNumberFormat="1" applyFont="1" applyFill="1" applyBorder="1" applyAlignment="1">
      <alignment horizontal="center" vertical="center" wrapText="1"/>
    </xf>
    <xf numFmtId="0" fontId="13" fillId="5" borderId="17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wrapText="1"/>
    </xf>
    <xf numFmtId="0" fontId="8" fillId="5" borderId="17" xfId="0" applyFont="1" applyFill="1" applyBorder="1" applyAlignment="1">
      <alignment horizontal="right" vertical="top" wrapText="1" readingOrder="1"/>
    </xf>
    <xf numFmtId="0" fontId="3" fillId="5" borderId="18" xfId="0" applyFont="1" applyFill="1" applyBorder="1"/>
    <xf numFmtId="0" fontId="13" fillId="7" borderId="17" xfId="0" applyFont="1" applyFill="1" applyBorder="1" applyAlignment="1">
      <alignment horizontal="left" wrapText="1"/>
    </xf>
    <xf numFmtId="0" fontId="2" fillId="7" borderId="17" xfId="0" applyFont="1" applyFill="1" applyBorder="1" applyAlignment="1">
      <alignment horizontal="center"/>
    </xf>
    <xf numFmtId="164" fontId="3" fillId="7" borderId="17" xfId="0" applyNumberFormat="1" applyFont="1" applyFill="1" applyBorder="1" applyAlignment="1">
      <alignment horizontal="center"/>
    </xf>
    <xf numFmtId="0" fontId="5" fillId="7" borderId="17" xfId="0" applyFont="1" applyFill="1" applyBorder="1"/>
    <xf numFmtId="0" fontId="18" fillId="2" borderId="17" xfId="0" applyFont="1" applyFill="1" applyBorder="1" applyAlignment="1">
      <alignment horizontal="left" wrapText="1"/>
    </xf>
    <xf numFmtId="0" fontId="3" fillId="7" borderId="17" xfId="0" applyFont="1" applyFill="1" applyBorder="1" applyAlignment="1">
      <alignment horizontal="left" wrapText="1"/>
    </xf>
    <xf numFmtId="0" fontId="2" fillId="7" borderId="17" xfId="0" applyFont="1" applyFill="1" applyBorder="1"/>
    <xf numFmtId="4" fontId="3" fillId="7" borderId="17" xfId="0" applyNumberFormat="1" applyFont="1" applyFill="1" applyBorder="1" applyAlignment="1">
      <alignment horizontal="center"/>
    </xf>
    <xf numFmtId="0" fontId="8" fillId="0" borderId="19" xfId="0" applyFont="1" applyBorder="1" applyAlignment="1">
      <alignment horizontal="right" vertical="center" wrapText="1" readingOrder="1"/>
    </xf>
    <xf numFmtId="3" fontId="3" fillId="7" borderId="17" xfId="0" applyNumberFormat="1" applyFont="1" applyFill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center" vertical="center"/>
    </xf>
    <xf numFmtId="0" fontId="13" fillId="8" borderId="17" xfId="0" applyFont="1" applyFill="1" applyBorder="1" applyAlignment="1">
      <alignment horizontal="left" wrapText="1"/>
    </xf>
    <xf numFmtId="0" fontId="2" fillId="8" borderId="17" xfId="0" applyFont="1" applyFill="1" applyBorder="1" applyAlignment="1">
      <alignment horizontal="center"/>
    </xf>
    <xf numFmtId="164" fontId="2" fillId="8" borderId="17" xfId="0" applyNumberFormat="1" applyFont="1" applyFill="1" applyBorder="1" applyAlignment="1">
      <alignment horizontal="center"/>
    </xf>
    <xf numFmtId="0" fontId="5" fillId="8" borderId="17" xfId="0" applyFont="1" applyFill="1" applyBorder="1"/>
    <xf numFmtId="0" fontId="13" fillId="9" borderId="17" xfId="0" applyFont="1" applyFill="1" applyBorder="1" applyAlignment="1">
      <alignment horizontal="left" wrapText="1"/>
    </xf>
    <xf numFmtId="0" fontId="2" fillId="9" borderId="17" xfId="0" applyFont="1" applyFill="1" applyBorder="1" applyAlignment="1">
      <alignment horizontal="center"/>
    </xf>
    <xf numFmtId="164" fontId="2" fillId="9" borderId="17" xfId="0" applyNumberFormat="1" applyFont="1" applyFill="1" applyBorder="1" applyAlignment="1">
      <alignment horizontal="center"/>
    </xf>
    <xf numFmtId="0" fontId="5" fillId="9" borderId="17" xfId="0" applyFont="1" applyFill="1" applyBorder="1"/>
    <xf numFmtId="0" fontId="3" fillId="9" borderId="17" xfId="0" applyFont="1" applyFill="1" applyBorder="1" applyAlignment="1">
      <alignment horizontal="left" wrapText="1"/>
    </xf>
    <xf numFmtId="0" fontId="2" fillId="9" borderId="17" xfId="0" applyFont="1" applyFill="1" applyBorder="1"/>
    <xf numFmtId="3" fontId="3" fillId="9" borderId="17" xfId="0" applyNumberFormat="1" applyFont="1" applyFill="1" applyBorder="1" applyAlignment="1">
      <alignment horizontal="center" vertical="center" wrapText="1"/>
    </xf>
    <xf numFmtId="0" fontId="3" fillId="9" borderId="17" xfId="0" applyFont="1" applyFill="1" applyBorder="1" applyAlignment="1">
      <alignment horizontal="center" vertical="center"/>
    </xf>
    <xf numFmtId="0" fontId="17" fillId="0" borderId="11" xfId="0" applyFont="1" applyBorder="1" applyAlignment="1">
      <alignment horizontal="center"/>
    </xf>
    <xf numFmtId="4" fontId="2" fillId="9" borderId="17" xfId="0" applyNumberFormat="1" applyFont="1" applyFill="1" applyBorder="1" applyAlignment="1">
      <alignment horizontal="center"/>
    </xf>
    <xf numFmtId="4" fontId="2" fillId="0" borderId="11" xfId="0" applyNumberFormat="1" applyFont="1" applyBorder="1" applyAlignment="1">
      <alignment horizontal="right"/>
    </xf>
    <xf numFmtId="0" fontId="3" fillId="5" borderId="18" xfId="0" applyFont="1" applyFill="1" applyBorder="1" applyAlignment="1">
      <alignment horizontal="left" wrapText="1"/>
    </xf>
    <xf numFmtId="4" fontId="3" fillId="5" borderId="17" xfId="0" applyNumberFormat="1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left"/>
    </xf>
    <xf numFmtId="0" fontId="19" fillId="0" borderId="15" xfId="0" applyFont="1" applyBorder="1" applyAlignment="1">
      <alignment horizontal="left" wrapText="1"/>
    </xf>
    <xf numFmtId="0" fontId="20" fillId="5" borderId="18" xfId="0" applyFont="1" applyFill="1" applyBorder="1" applyAlignment="1">
      <alignment horizontal="left"/>
    </xf>
    <xf numFmtId="164" fontId="2" fillId="7" borderId="17" xfId="0" applyNumberFormat="1" applyFont="1" applyFill="1" applyBorder="1" applyAlignment="1">
      <alignment horizontal="center"/>
    </xf>
    <xf numFmtId="9" fontId="8" fillId="0" borderId="11" xfId="0" applyNumberFormat="1" applyFont="1" applyBorder="1" applyAlignment="1">
      <alignment horizontal="center" vertical="center" wrapText="1" readingOrder="1"/>
    </xf>
    <xf numFmtId="0" fontId="21" fillId="0" borderId="15" xfId="0" applyFont="1" applyBorder="1" applyAlignment="1">
      <alignment wrapText="1"/>
    </xf>
    <xf numFmtId="9" fontId="8" fillId="0" borderId="11" xfId="0" applyNumberFormat="1" applyFont="1" applyBorder="1" applyAlignment="1">
      <alignment horizontal="right" readingOrder="1"/>
    </xf>
    <xf numFmtId="0" fontId="22" fillId="0" borderId="11" xfId="0" applyFont="1" applyBorder="1" applyAlignment="1">
      <alignment horizontal="left" wrapText="1"/>
    </xf>
    <xf numFmtId="9" fontId="2" fillId="0" borderId="11" xfId="0" applyNumberFormat="1" applyFont="1" applyBorder="1" applyAlignment="1">
      <alignment horizontal="center" vertical="center" readingOrder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23" xfId="0" applyFont="1" applyBorder="1"/>
    <xf numFmtId="0" fontId="8" fillId="0" borderId="12" xfId="0" applyFont="1" applyBorder="1" applyAlignment="1">
      <alignment horizontal="right" vertical="top" wrapText="1" readingOrder="1"/>
    </xf>
    <xf numFmtId="0" fontId="2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0" borderId="12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0" fontId="3" fillId="5" borderId="18" xfId="0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right" vertical="center" wrapText="1"/>
    </xf>
    <xf numFmtId="164" fontId="3" fillId="5" borderId="17" xfId="0" applyNumberFormat="1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 readingOrder="1"/>
    </xf>
    <xf numFmtId="0" fontId="8" fillId="10" borderId="17" xfId="0" applyFont="1" applyFill="1" applyBorder="1" applyAlignment="1">
      <alignment horizontal="right" vertical="top" wrapText="1" readingOrder="1"/>
    </xf>
    <xf numFmtId="0" fontId="2" fillId="10" borderId="17" xfId="0" applyFont="1" applyFill="1" applyBorder="1" applyAlignment="1">
      <alignment horizontal="center"/>
    </xf>
    <xf numFmtId="164" fontId="2" fillId="10" borderId="17" xfId="0" applyNumberFormat="1" applyFont="1" applyFill="1" applyBorder="1" applyAlignment="1">
      <alignment horizontal="center"/>
    </xf>
    <xf numFmtId="0" fontId="3" fillId="10" borderId="17" xfId="0" applyFont="1" applyFill="1" applyBorder="1" applyAlignment="1">
      <alignment horizontal="center" vertical="center"/>
    </xf>
    <xf numFmtId="0" fontId="6" fillId="10" borderId="17" xfId="0" applyFont="1" applyFill="1" applyBorder="1" applyAlignment="1">
      <alignment horizontal="center" vertical="center"/>
    </xf>
    <xf numFmtId="0" fontId="2" fillId="10" borderId="17" xfId="0" applyFont="1" applyFill="1" applyBorder="1"/>
    <xf numFmtId="0" fontId="2" fillId="0" borderId="11" xfId="0" applyFont="1" applyBorder="1" applyAlignment="1">
      <alignment horizontal="right"/>
    </xf>
    <xf numFmtId="0" fontId="3" fillId="5" borderId="18" xfId="0" applyFont="1" applyFill="1" applyBorder="1" applyAlignment="1">
      <alignment vertical="center" wrapText="1"/>
    </xf>
    <xf numFmtId="164" fontId="2" fillId="5" borderId="17" xfId="0" applyNumberFormat="1" applyFont="1" applyFill="1" applyBorder="1" applyAlignment="1">
      <alignment horizontal="center" vertical="center"/>
    </xf>
    <xf numFmtId="0" fontId="3" fillId="10" borderId="18" xfId="0" applyFont="1" applyFill="1" applyBorder="1" applyAlignment="1">
      <alignment horizontal="left"/>
    </xf>
    <xf numFmtId="4" fontId="2" fillId="10" borderId="17" xfId="0" applyNumberFormat="1" applyFont="1" applyFill="1" applyBorder="1" applyAlignment="1">
      <alignment horizontal="center"/>
    </xf>
    <xf numFmtId="164" fontId="2" fillId="0" borderId="11" xfId="0" applyNumberFormat="1" applyFont="1" applyBorder="1" applyAlignment="1">
      <alignment horizontal="right"/>
    </xf>
    <xf numFmtId="4" fontId="2" fillId="0" borderId="11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0" fillId="0" borderId="0" xfId="0" applyFont="1" applyAlignment="1"/>
    <xf numFmtId="0" fontId="24" fillId="0" borderId="19" xfId="0" applyFont="1" applyBorder="1" applyAlignment="1">
      <alignment wrapText="1"/>
    </xf>
    <xf numFmtId="0" fontId="25" fillId="0" borderId="19" xfId="0" applyFont="1" applyBorder="1" applyAlignment="1">
      <alignment wrapText="1"/>
    </xf>
    <xf numFmtId="0" fontId="8" fillId="0" borderId="11" xfId="0" applyFont="1" applyBorder="1" applyAlignment="1">
      <alignment vertical="center" wrapText="1" readingOrder="1"/>
    </xf>
    <xf numFmtId="0" fontId="25" fillId="0" borderId="20" xfId="0" applyFont="1" applyBorder="1" applyAlignment="1">
      <alignment wrapText="1"/>
    </xf>
    <xf numFmtId="0" fontId="8" fillId="0" borderId="20" xfId="0" applyFont="1" applyBorder="1" applyAlignment="1">
      <alignment horizontal="right" vertical="top" wrapText="1" readingOrder="1"/>
    </xf>
    <xf numFmtId="0" fontId="8" fillId="0" borderId="22" xfId="0" applyFont="1" applyBorder="1" applyAlignment="1">
      <alignment vertical="center" wrapText="1" readingOrder="1"/>
    </xf>
    <xf numFmtId="0" fontId="8" fillId="0" borderId="22" xfId="0" applyFont="1" applyBorder="1" applyAlignment="1">
      <alignment horizontal="right" vertical="top" wrapText="1" readingOrder="1"/>
    </xf>
    <xf numFmtId="0" fontId="2" fillId="0" borderId="22" xfId="0" applyFont="1" applyBorder="1" applyAlignment="1">
      <alignment horizontal="center"/>
    </xf>
    <xf numFmtId="4" fontId="2" fillId="0" borderId="22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2" fillId="0" borderId="22" xfId="0" applyFont="1" applyBorder="1"/>
    <xf numFmtId="0" fontId="24" fillId="0" borderId="20" xfId="0" applyFont="1" applyBorder="1" applyAlignment="1">
      <alignment wrapText="1"/>
    </xf>
    <xf numFmtId="43" fontId="26" fillId="0" borderId="22" xfId="1" applyFont="1" applyBorder="1" applyAlignment="1">
      <alignment horizontal="center"/>
    </xf>
    <xf numFmtId="0" fontId="8" fillId="0" borderId="19" xfId="0" applyFont="1" applyBorder="1" applyAlignment="1">
      <alignment horizontal="left" vertical="center" wrapText="1" readingOrder="1"/>
    </xf>
    <xf numFmtId="0" fontId="8" fillId="0" borderId="20" xfId="0" applyFont="1" applyBorder="1" applyAlignment="1">
      <alignment horizontal="right" vertical="center" wrapText="1" readingOrder="1"/>
    </xf>
    <xf numFmtId="0" fontId="8" fillId="0" borderId="22" xfId="0" applyFont="1" applyBorder="1" applyAlignment="1">
      <alignment horizontal="right" vertical="center" wrapText="1" readingOrder="1"/>
    </xf>
    <xf numFmtId="0" fontId="2" fillId="0" borderId="22" xfId="0" applyFont="1" applyBorder="1" applyAlignment="1">
      <alignment horizontal="center" vertical="center"/>
    </xf>
    <xf numFmtId="43" fontId="2" fillId="0" borderId="11" xfId="1" applyFont="1" applyBorder="1" applyAlignment="1">
      <alignment horizontal="center"/>
    </xf>
    <xf numFmtId="43" fontId="2" fillId="0" borderId="11" xfId="0" applyNumberFormat="1" applyFont="1" applyBorder="1" applyAlignment="1">
      <alignment horizontal="center"/>
    </xf>
    <xf numFmtId="0" fontId="0" fillId="0" borderId="0" xfId="0" applyFont="1" applyAlignment="1"/>
    <xf numFmtId="0" fontId="8" fillId="0" borderId="19" xfId="0" applyFont="1" applyBorder="1" applyAlignment="1">
      <alignment horizontal="center" vertical="top" wrapText="1" readingOrder="1"/>
    </xf>
    <xf numFmtId="0" fontId="8" fillId="0" borderId="11" xfId="0" applyFont="1" applyBorder="1" applyAlignment="1">
      <alignment horizontal="center" vertical="top" wrapText="1" readingOrder="1"/>
    </xf>
    <xf numFmtId="0" fontId="8" fillId="0" borderId="20" xfId="0" applyFont="1" applyBorder="1" applyAlignment="1">
      <alignment horizontal="center" vertical="top" wrapText="1" readingOrder="1"/>
    </xf>
    <xf numFmtId="0" fontId="8" fillId="0" borderId="22" xfId="0" applyFont="1" applyBorder="1" applyAlignment="1">
      <alignment horizontal="center" vertical="top" wrapText="1" readingOrder="1"/>
    </xf>
    <xf numFmtId="0" fontId="2" fillId="11" borderId="17" xfId="0" applyFont="1" applyFill="1" applyBorder="1"/>
    <xf numFmtId="0" fontId="2" fillId="11" borderId="17" xfId="0" applyFont="1" applyFill="1" applyBorder="1" applyAlignment="1">
      <alignment horizontal="center"/>
    </xf>
    <xf numFmtId="43" fontId="2" fillId="11" borderId="17" xfId="1" applyFont="1" applyFill="1" applyBorder="1" applyAlignment="1">
      <alignment horizontal="center"/>
    </xf>
    <xf numFmtId="4" fontId="2" fillId="11" borderId="17" xfId="0" applyNumberFormat="1" applyFont="1" applyFill="1" applyBorder="1" applyAlignment="1">
      <alignment horizontal="center"/>
    </xf>
    <xf numFmtId="3" fontId="3" fillId="11" borderId="17" xfId="0" applyNumberFormat="1" applyFont="1" applyFill="1" applyBorder="1" applyAlignment="1">
      <alignment horizontal="center" vertical="center" wrapText="1"/>
    </xf>
    <xf numFmtId="0" fontId="3" fillId="11" borderId="17" xfId="0" applyFont="1" applyFill="1" applyBorder="1" applyAlignment="1">
      <alignment horizontal="center" vertical="center"/>
    </xf>
    <xf numFmtId="0" fontId="24" fillId="11" borderId="20" xfId="0" applyFont="1" applyFill="1" applyBorder="1" applyAlignment="1">
      <alignment wrapText="1"/>
    </xf>
    <xf numFmtId="0" fontId="8" fillId="11" borderId="20" xfId="0" applyFont="1" applyFill="1" applyBorder="1" applyAlignment="1">
      <alignment horizontal="right" vertical="top" wrapText="1" readingOrder="1"/>
    </xf>
    <xf numFmtId="0" fontId="8" fillId="11" borderId="17" xfId="0" applyFont="1" applyFill="1" applyBorder="1" applyAlignment="1">
      <alignment horizontal="right" vertical="top" wrapText="1" readingOrder="1"/>
    </xf>
    <xf numFmtId="0" fontId="6" fillId="11" borderId="17" xfId="0" applyFont="1" applyFill="1" applyBorder="1" applyAlignment="1">
      <alignment horizontal="center" vertical="center"/>
    </xf>
    <xf numFmtId="164" fontId="2" fillId="11" borderId="17" xfId="0" applyNumberFormat="1" applyFont="1" applyFill="1" applyBorder="1" applyAlignment="1">
      <alignment horizontal="center"/>
    </xf>
    <xf numFmtId="164" fontId="26" fillId="11" borderId="17" xfId="0" applyNumberFormat="1" applyFont="1" applyFill="1" applyBorder="1" applyAlignment="1">
      <alignment horizontal="center"/>
    </xf>
    <xf numFmtId="164" fontId="27" fillId="4" borderId="17" xfId="0" applyNumberFormat="1" applyFont="1" applyFill="1" applyBorder="1" applyAlignment="1">
      <alignment horizontal="center"/>
    </xf>
    <xf numFmtId="0" fontId="27" fillId="0" borderId="11" xfId="0" applyFont="1" applyBorder="1" applyAlignment="1">
      <alignment horizontal="left" wrapText="1"/>
    </xf>
    <xf numFmtId="0" fontId="27" fillId="11" borderId="17" xfId="0" applyFont="1" applyFill="1" applyBorder="1" applyAlignment="1">
      <alignment horizontal="left" wrapText="1"/>
    </xf>
    <xf numFmtId="0" fontId="27" fillId="0" borderId="15" xfId="0" applyFont="1" applyBorder="1" applyAlignment="1">
      <alignment horizontal="left"/>
    </xf>
    <xf numFmtId="0" fontId="27" fillId="0" borderId="18" xfId="0" applyFont="1" applyBorder="1" applyAlignment="1">
      <alignment horizontal="left" wrapText="1"/>
    </xf>
    <xf numFmtId="0" fontId="26" fillId="0" borderId="11" xfId="0" applyFont="1" applyBorder="1" applyAlignment="1">
      <alignment horizontal="center"/>
    </xf>
    <xf numFmtId="0" fontId="26" fillId="0" borderId="15" xfId="0" applyFont="1" applyBorder="1" applyAlignment="1">
      <alignment horizontal="left" wrapText="1"/>
    </xf>
    <xf numFmtId="0" fontId="27" fillId="0" borderId="15" xfId="0" applyFont="1" applyBorder="1" applyAlignment="1">
      <alignment horizontal="left" wrapText="1"/>
    </xf>
    <xf numFmtId="0" fontId="17" fillId="0" borderId="22" xfId="0" applyFont="1" applyBorder="1" applyAlignment="1">
      <alignment horizontal="center"/>
    </xf>
    <xf numFmtId="0" fontId="26" fillId="0" borderId="18" xfId="0" applyFont="1" applyBorder="1" applyAlignment="1">
      <alignment horizontal="left" wrapText="1"/>
    </xf>
    <xf numFmtId="0" fontId="26" fillId="0" borderId="22" xfId="0" applyFont="1" applyBorder="1" applyAlignment="1">
      <alignment horizontal="center"/>
    </xf>
    <xf numFmtId="0" fontId="26" fillId="0" borderId="11" xfId="0" applyFont="1" applyBorder="1"/>
    <xf numFmtId="0" fontId="0" fillId="0" borderId="0" xfId="0" applyFont="1" applyAlignment="1"/>
    <xf numFmtId="4" fontId="26" fillId="0" borderId="11" xfId="0" applyNumberFormat="1" applyFont="1" applyBorder="1" applyAlignment="1">
      <alignment horizontal="center"/>
    </xf>
    <xf numFmtId="0" fontId="26" fillId="0" borderId="22" xfId="0" applyFont="1" applyBorder="1"/>
    <xf numFmtId="4" fontId="26" fillId="0" borderId="22" xfId="0" applyNumberFormat="1" applyFont="1" applyBorder="1" applyAlignment="1">
      <alignment horizontal="center"/>
    </xf>
    <xf numFmtId="0" fontId="17" fillId="0" borderId="22" xfId="0" applyFont="1" applyBorder="1"/>
    <xf numFmtId="0" fontId="27" fillId="12" borderId="11" xfId="0" applyFont="1" applyFill="1" applyBorder="1" applyAlignment="1">
      <alignment horizontal="left" wrapText="1"/>
    </xf>
    <xf numFmtId="0" fontId="2" fillId="12" borderId="11" xfId="0" applyFont="1" applyFill="1" applyBorder="1"/>
    <xf numFmtId="0" fontId="2" fillId="12" borderId="11" xfId="0" applyFont="1" applyFill="1" applyBorder="1" applyAlignment="1">
      <alignment horizontal="center"/>
    </xf>
    <xf numFmtId="43" fontId="2" fillId="12" borderId="11" xfId="1" applyFont="1" applyFill="1" applyBorder="1" applyAlignment="1">
      <alignment horizontal="center"/>
    </xf>
    <xf numFmtId="0" fontId="3" fillId="12" borderId="11" xfId="0" applyFont="1" applyFill="1" applyBorder="1" applyAlignment="1">
      <alignment horizontal="center" vertical="center"/>
    </xf>
    <xf numFmtId="0" fontId="6" fillId="12" borderId="11" xfId="0" applyFont="1" applyFill="1" applyBorder="1" applyAlignment="1">
      <alignment horizontal="center" vertical="center"/>
    </xf>
    <xf numFmtId="0" fontId="26" fillId="12" borderId="11" xfId="0" applyFont="1" applyFill="1" applyBorder="1" applyAlignment="1">
      <alignment horizontal="center" wrapText="1"/>
    </xf>
    <xf numFmtId="0" fontId="27" fillId="12" borderId="15" xfId="0" applyFont="1" applyFill="1" applyBorder="1" applyAlignment="1">
      <alignment horizontal="left" vertical="top" wrapText="1"/>
    </xf>
    <xf numFmtId="0" fontId="27" fillId="12" borderId="15" xfId="0" applyFont="1" applyFill="1" applyBorder="1" applyAlignment="1">
      <alignment horizontal="left" wrapText="1"/>
    </xf>
    <xf numFmtId="0" fontId="17" fillId="12" borderId="11" xfId="0" applyFont="1" applyFill="1" applyBorder="1"/>
    <xf numFmtId="0" fontId="17" fillId="12" borderId="11" xfId="0" applyFont="1" applyFill="1" applyBorder="1" applyAlignment="1">
      <alignment horizontal="center"/>
    </xf>
    <xf numFmtId="43" fontId="2" fillId="9" borderId="17" xfId="0" applyNumberFormat="1" applyFont="1" applyFill="1" applyBorder="1" applyAlignment="1">
      <alignment horizontal="center"/>
    </xf>
    <xf numFmtId="0" fontId="3" fillId="13" borderId="17" xfId="0" applyFont="1" applyFill="1" applyBorder="1" applyAlignment="1">
      <alignment horizontal="center" vertical="center"/>
    </xf>
    <xf numFmtId="0" fontId="6" fillId="13" borderId="17" xfId="0" applyFont="1" applyFill="1" applyBorder="1" applyAlignment="1">
      <alignment horizontal="center" vertical="center"/>
    </xf>
    <xf numFmtId="0" fontId="2" fillId="13" borderId="17" xfId="0" applyFont="1" applyFill="1" applyBorder="1"/>
    <xf numFmtId="0" fontId="26" fillId="0" borderId="15" xfId="0" applyFont="1" applyBorder="1" applyAlignment="1">
      <alignment horizontal="left"/>
    </xf>
    <xf numFmtId="0" fontId="26" fillId="0" borderId="18" xfId="0" applyFont="1" applyBorder="1" applyAlignment="1">
      <alignment horizontal="left"/>
    </xf>
    <xf numFmtId="0" fontId="3" fillId="14" borderId="18" xfId="0" applyFont="1" applyFill="1" applyBorder="1" applyAlignment="1">
      <alignment horizontal="left" wrapText="1"/>
    </xf>
    <xf numFmtId="0" fontId="8" fillId="14" borderId="17" xfId="0" applyFont="1" applyFill="1" applyBorder="1" applyAlignment="1">
      <alignment horizontal="right" vertical="top" wrapText="1" readingOrder="1"/>
    </xf>
    <xf numFmtId="0" fontId="2" fillId="14" borderId="17" xfId="0" applyFont="1" applyFill="1" applyBorder="1" applyAlignment="1">
      <alignment horizontal="center"/>
    </xf>
    <xf numFmtId="0" fontId="3" fillId="14" borderId="17" xfId="0" applyFont="1" applyFill="1" applyBorder="1" applyAlignment="1">
      <alignment horizontal="center" vertical="center"/>
    </xf>
    <xf numFmtId="164" fontId="27" fillId="14" borderId="17" xfId="0" applyNumberFormat="1" applyFont="1" applyFill="1" applyBorder="1" applyAlignment="1">
      <alignment horizontal="center"/>
    </xf>
    <xf numFmtId="0" fontId="2" fillId="0" borderId="18" xfId="0" applyFont="1" applyBorder="1" applyAlignment="1">
      <alignment horizontal="left"/>
    </xf>
    <xf numFmtId="164" fontId="2" fillId="0" borderId="22" xfId="0" applyNumberFormat="1" applyFont="1" applyBorder="1" applyAlignment="1">
      <alignment horizontal="center"/>
    </xf>
    <xf numFmtId="43" fontId="2" fillId="0" borderId="11" xfId="1" applyFont="1" applyBorder="1" applyAlignment="1">
      <alignment horizontal="right"/>
    </xf>
    <xf numFmtId="164" fontId="2" fillId="0" borderId="11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right"/>
    </xf>
    <xf numFmtId="0" fontId="30" fillId="0" borderId="18" xfId="0" applyFont="1" applyBorder="1" applyAlignment="1">
      <alignment horizontal="left"/>
    </xf>
    <xf numFmtId="43" fontId="2" fillId="0" borderId="22" xfId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3" fillId="3" borderId="9" xfId="0" applyFont="1" applyFill="1" applyBorder="1" applyAlignment="1">
      <alignment horizontal="center" vertical="center" wrapText="1"/>
    </xf>
    <xf numFmtId="0" fontId="4" fillId="0" borderId="7" xfId="0" applyFont="1" applyBorder="1"/>
    <xf numFmtId="0" fontId="4" fillId="0" borderId="8" xfId="0" applyFont="1" applyBorder="1"/>
    <xf numFmtId="4" fontId="3" fillId="10" borderId="21" xfId="0" applyNumberFormat="1" applyFont="1" applyFill="1" applyBorder="1" applyAlignment="1">
      <alignment horizontal="center" vertical="center"/>
    </xf>
    <xf numFmtId="0" fontId="4" fillId="0" borderId="22" xfId="0" applyFont="1" applyBorder="1"/>
    <xf numFmtId="0" fontId="3" fillId="3" borderId="5" xfId="0" applyFont="1" applyFill="1" applyBorder="1" applyAlignment="1">
      <alignment horizontal="center" vertical="center" wrapText="1"/>
    </xf>
    <xf numFmtId="0" fontId="4" fillId="0" borderId="11" xfId="0" applyFont="1" applyBorder="1"/>
    <xf numFmtId="0" fontId="4" fillId="0" borderId="12" xfId="0" applyFont="1" applyBorder="1"/>
    <xf numFmtId="0" fontId="4" fillId="0" borderId="10" xfId="0" applyFont="1" applyBorder="1"/>
    <xf numFmtId="0" fontId="3" fillId="3" borderId="9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4" fontId="3" fillId="10" borderId="2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/>
    <xf numFmtId="0" fontId="3" fillId="3" borderId="6" xfId="0" applyFont="1" applyFill="1" applyBorder="1" applyAlignment="1">
      <alignment horizontal="center" vertical="center" wrapText="1"/>
    </xf>
    <xf numFmtId="0" fontId="27" fillId="3" borderId="9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28</xdr:col>
      <xdr:colOff>333375</xdr:colOff>
      <xdr:row>1</xdr:row>
      <xdr:rowOff>19050</xdr:rowOff>
    </xdr:from>
    <xdr:ext cx="1685925" cy="714375"/>
    <xdr:grpSp>
      <xdr:nvGrpSpPr>
        <xdr:cNvPr id="2" name="Shape 2"/>
        <xdr:cNvGrpSpPr/>
      </xdr:nvGrpSpPr>
      <xdr:grpSpPr>
        <a:xfrm>
          <a:off x="22690455" y="179070"/>
          <a:ext cx="1685925" cy="714375"/>
          <a:chOff x="4503038" y="3422813"/>
          <a:chExt cx="1685925" cy="714375"/>
        </a:xfrm>
      </xdr:grpSpPr>
      <xdr:grpSp>
        <xdr:nvGrpSpPr>
          <xdr:cNvPr id="26" name="Shape 26"/>
          <xdr:cNvGrpSpPr/>
        </xdr:nvGrpSpPr>
        <xdr:grpSpPr>
          <a:xfrm>
            <a:off x="4503038" y="3422813"/>
            <a:ext cx="1685925" cy="714375"/>
            <a:chOff x="4503038" y="3422813"/>
            <a:chExt cx="1685925" cy="714375"/>
          </a:xfrm>
        </xdr:grpSpPr>
        <xdr:sp macro="" textlink="">
          <xdr:nvSpPr>
            <xdr:cNvPr id="4" name="Shape 4"/>
            <xdr:cNvSpPr/>
          </xdr:nvSpPr>
          <xdr:spPr>
            <a:xfrm>
              <a:off x="4503038" y="3422813"/>
              <a:ext cx="1685925" cy="71437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27" name="Shape 27"/>
            <xdr:cNvGrpSpPr/>
          </xdr:nvGrpSpPr>
          <xdr:grpSpPr>
            <a:xfrm>
              <a:off x="4503038" y="3422813"/>
              <a:ext cx="1685925" cy="714375"/>
              <a:chOff x="4503038" y="3422813"/>
              <a:chExt cx="1685925" cy="714375"/>
            </a:xfrm>
          </xdr:grpSpPr>
          <xdr:sp macro="" textlink="">
            <xdr:nvSpPr>
              <xdr:cNvPr id="28" name="Shape 28"/>
              <xdr:cNvSpPr/>
            </xdr:nvSpPr>
            <xdr:spPr>
              <a:xfrm>
                <a:off x="4503038" y="3422813"/>
                <a:ext cx="1685925" cy="71437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grpSp>
            <xdr:nvGrpSpPr>
              <xdr:cNvPr id="29" name="Shape 29"/>
              <xdr:cNvGrpSpPr/>
            </xdr:nvGrpSpPr>
            <xdr:grpSpPr>
              <a:xfrm>
                <a:off x="4503038" y="3422813"/>
                <a:ext cx="1685925" cy="714375"/>
                <a:chOff x="7996796" y="257352"/>
                <a:chExt cx="1535233" cy="719997"/>
              </a:xfrm>
            </xdr:grpSpPr>
            <xdr:sp macro="" textlink="">
              <xdr:nvSpPr>
                <xdr:cNvPr id="30" name="Shape 30"/>
                <xdr:cNvSpPr/>
              </xdr:nvSpPr>
              <xdr:spPr>
                <a:xfrm>
                  <a:off x="7996796" y="257352"/>
                  <a:ext cx="1535225" cy="719975"/>
                </a:xfrm>
                <a:prstGeom prst="rect">
                  <a:avLst/>
                </a:prstGeom>
                <a:noFill/>
                <a:ln>
                  <a:noFill/>
                </a:ln>
              </xdr:spPr>
              <xdr:txBody>
                <a:bodyPr spcFirstLastPara="1" wrap="square" lIns="91425" tIns="91425" rIns="91425" bIns="91425" anchor="ctr" anchorCtr="0">
                  <a:noAutofit/>
                </a:bodyPr>
                <a:lstStyle/>
                <a:p>
                  <a:pPr marL="0" lvl="0" indent="0" algn="l" rtl="0">
                    <a:spcBef>
                      <a:spcPts val="0"/>
                    </a:spcBef>
                    <a:spcAft>
                      <a:spcPts val="0"/>
                    </a:spcAft>
                    <a:buSzPts val="1400"/>
                    <a:buFont typeface="Arial"/>
                    <a:buNone/>
                  </a:pPr>
                  <a:endParaRPr sz="1400"/>
                </a:p>
              </xdr:txBody>
            </xdr:sp>
            <xdr:sp macro="" textlink="">
              <xdr:nvSpPr>
                <xdr:cNvPr id="31" name="Shape 31"/>
                <xdr:cNvSpPr txBox="1"/>
              </xdr:nvSpPr>
              <xdr:spPr>
                <a:xfrm>
                  <a:off x="8029571" y="299357"/>
                  <a:ext cx="1424624" cy="138793"/>
                </a:xfrm>
                <a:prstGeom prst="rect">
                  <a:avLst/>
                </a:prstGeom>
                <a:solidFill>
                  <a:schemeClr val="dk1"/>
                </a:solidFill>
                <a:ln w="9525" cap="flat" cmpd="sng">
                  <a:solidFill>
                    <a:schemeClr val="dk1"/>
                  </a:solidFill>
                  <a:prstDash val="solid"/>
                  <a:miter lim="800000"/>
                  <a:headEnd type="none" w="sm" len="sm"/>
                  <a:tailEnd type="none" w="sm" len="sm"/>
                </a:ln>
              </xdr:spPr>
              <xdr:txBody>
                <a:bodyPr spcFirstLastPara="1" wrap="square" lIns="91425" tIns="45700" rIns="91425" bIns="45700" anchor="t" anchorCtr="0">
                  <a:noAutofit/>
                </a:bodyPr>
                <a:lstStyle/>
                <a:p>
                  <a:pPr marL="0" marR="0" lvl="0" indent="0" algn="l" rtl="0">
                    <a:lnSpc>
                      <a:spcPct val="107000"/>
                    </a:lnSpc>
                    <a:spcBef>
                      <a:spcPts val="0"/>
                    </a:spcBef>
                    <a:spcAft>
                      <a:spcPts val="0"/>
                    </a:spcAft>
                    <a:buSzPts val="1100"/>
                    <a:buFont typeface="Arial"/>
                    <a:buNone/>
                  </a:pPr>
                  <a:endParaRPr sz="1100">
                    <a:solidFill>
                      <a:schemeClr val="lt1"/>
                    </a:solidFill>
                    <a:latin typeface="Calibri"/>
                    <a:ea typeface="Calibri"/>
                    <a:cs typeface="Calibri"/>
                    <a:sym typeface="Calibri"/>
                  </a:endParaRPr>
                </a:p>
              </xdr:txBody>
            </xdr:sp>
            <xdr:sp macro="" textlink="">
              <xdr:nvSpPr>
                <xdr:cNvPr id="32" name="Shape 32"/>
                <xdr:cNvSpPr txBox="1"/>
              </xdr:nvSpPr>
              <xdr:spPr>
                <a:xfrm>
                  <a:off x="8029571" y="438151"/>
                  <a:ext cx="1423988" cy="195469"/>
                </a:xfrm>
                <a:prstGeom prst="rect">
                  <a:avLst/>
                </a:prstGeom>
                <a:noFill/>
                <a:ln w="9525" cap="flat" cmpd="sng">
                  <a:solidFill>
                    <a:schemeClr val="dk1"/>
                  </a:solidFill>
                  <a:prstDash val="solid"/>
                  <a:miter lim="800000"/>
                  <a:headEnd type="none" w="sm" len="sm"/>
                  <a:tailEnd type="none" w="sm" len="sm"/>
                </a:ln>
              </xdr:spPr>
              <xdr:txBody>
                <a:bodyPr spcFirstLastPara="1" wrap="square" lIns="91425" tIns="45700" rIns="91425" bIns="45700" anchor="t" anchorCtr="0">
                  <a:noAutofit/>
                </a:bodyPr>
                <a:lstStyle/>
                <a:p>
                  <a:pPr marL="0" marR="0" lvl="0" indent="0" algn="l" rtl="0">
                    <a:lnSpc>
                      <a:spcPct val="107000"/>
                    </a:lnSpc>
                    <a:spcBef>
                      <a:spcPts val="0"/>
                    </a:spcBef>
                    <a:spcAft>
                      <a:spcPts val="0"/>
                    </a:spcAft>
                    <a:buSzPts val="800"/>
                    <a:buFont typeface="Calibri"/>
                    <a:buNone/>
                  </a:pPr>
                  <a:r>
                    <a:rPr lang="en-US" sz="800" b="1">
                      <a:latin typeface="Calibri"/>
                      <a:ea typeface="Calibri"/>
                      <a:cs typeface="Calibri"/>
                      <a:sym typeface="Calibri"/>
                    </a:rPr>
                    <a:t> </a:t>
                  </a:r>
                  <a:endParaRPr sz="1100">
                    <a:latin typeface="Calibri"/>
                    <a:ea typeface="Calibri"/>
                    <a:cs typeface="Calibri"/>
                    <a:sym typeface="Calibri"/>
                  </a:endParaRPr>
                </a:p>
              </xdr:txBody>
            </xdr:sp>
            <xdr:sp macro="" textlink="">
              <xdr:nvSpPr>
                <xdr:cNvPr id="33" name="Shape 33"/>
                <xdr:cNvSpPr txBox="1"/>
              </xdr:nvSpPr>
              <xdr:spPr>
                <a:xfrm>
                  <a:off x="7996796" y="257352"/>
                  <a:ext cx="1100817" cy="176891"/>
                </a:xfrm>
                <a:prstGeom prst="rect">
                  <a:avLst/>
                </a:prstGeom>
                <a:noFill/>
                <a:ln>
                  <a:noFill/>
                </a:ln>
              </xdr:spPr>
              <xdr:txBody>
                <a:bodyPr spcFirstLastPara="1" wrap="square" lIns="91425" tIns="45700" rIns="91425" bIns="45700" anchor="t" anchorCtr="0">
                  <a:noAutofit/>
                </a:bodyPr>
                <a:lstStyle/>
                <a:p>
                  <a:pPr marL="0" marR="0" lvl="0" indent="0" algn="l" rtl="0">
                    <a:lnSpc>
                      <a:spcPct val="107000"/>
                    </a:lnSpc>
                    <a:spcBef>
                      <a:spcPts val="0"/>
                    </a:spcBef>
                    <a:spcAft>
                      <a:spcPts val="0"/>
                    </a:spcAft>
                    <a:buClr>
                      <a:schemeClr val="lt1"/>
                    </a:buClr>
                    <a:buSzPts val="800"/>
                    <a:buFont typeface="Calibri"/>
                    <a:buNone/>
                  </a:pPr>
                  <a:r>
                    <a:rPr lang="en-US" sz="800" b="1">
                      <a:solidFill>
                        <a:schemeClr val="lt1"/>
                      </a:solidFill>
                      <a:latin typeface="Calibri"/>
                      <a:ea typeface="Calibri"/>
                      <a:cs typeface="Calibri"/>
                      <a:sym typeface="Calibri"/>
                    </a:rPr>
                    <a:t>Document Code </a:t>
                  </a:r>
                  <a:endParaRPr sz="1100">
                    <a:solidFill>
                      <a:schemeClr val="lt1"/>
                    </a:solidFill>
                    <a:latin typeface="Calibri"/>
                    <a:ea typeface="Calibri"/>
                    <a:cs typeface="Calibri"/>
                    <a:sym typeface="Calibri"/>
                  </a:endParaRPr>
                </a:p>
              </xdr:txBody>
            </xdr:sp>
            <xdr:sp macro="" textlink="">
              <xdr:nvSpPr>
                <xdr:cNvPr id="34" name="Shape 34"/>
                <xdr:cNvSpPr txBox="1"/>
              </xdr:nvSpPr>
              <xdr:spPr>
                <a:xfrm>
                  <a:off x="7996796" y="393186"/>
                  <a:ext cx="1396918" cy="190737"/>
                </a:xfrm>
                <a:prstGeom prst="rect">
                  <a:avLst/>
                </a:prstGeom>
                <a:noFill/>
                <a:ln>
                  <a:noFill/>
                </a:ln>
              </xdr:spPr>
              <xdr:txBody>
                <a:bodyPr spcFirstLastPara="1" wrap="square" lIns="91425" tIns="45700" rIns="91425" bIns="45700" anchor="t" anchorCtr="0">
                  <a:noAutofit/>
                </a:bodyPr>
                <a:lstStyle/>
                <a:p>
                  <a:pPr marL="0" marR="0" lvl="0" indent="0" algn="l" rtl="1">
                    <a:lnSpc>
                      <a:spcPct val="107000"/>
                    </a:lnSpc>
                    <a:spcBef>
                      <a:spcPts val="0"/>
                    </a:spcBef>
                    <a:spcAft>
                      <a:spcPts val="0"/>
                    </a:spcAft>
                    <a:buClr>
                      <a:srgbClr val="000000"/>
                    </a:buClr>
                    <a:buSzPts val="1100"/>
                    <a:buFont typeface="Calibri"/>
                    <a:buNone/>
                  </a:pPr>
                  <a:r>
                    <a:rPr lang="en-US" sz="1100" b="1" i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  <a:sym typeface="Calibri"/>
                    </a:rPr>
                    <a:t>FM-QP-PS-PPD-29-01B</a:t>
                  </a:r>
                  <a:endParaRPr sz="11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  <a:sym typeface="Calibri"/>
                  </a:endParaRPr>
                </a:p>
              </xdr:txBody>
            </xdr:sp>
            <xdr:sp macro="" textlink="">
              <xdr:nvSpPr>
                <xdr:cNvPr id="35" name="Shape 35"/>
                <xdr:cNvSpPr txBox="1"/>
              </xdr:nvSpPr>
              <xdr:spPr>
                <a:xfrm>
                  <a:off x="8032883" y="687812"/>
                  <a:ext cx="472108" cy="138793"/>
                </a:xfrm>
                <a:prstGeom prst="rect">
                  <a:avLst/>
                </a:prstGeom>
                <a:solidFill>
                  <a:srgbClr val="BFBFBF"/>
                </a:solidFill>
                <a:ln w="9525" cap="flat" cmpd="sng">
                  <a:solidFill>
                    <a:schemeClr val="dk1"/>
                  </a:solidFill>
                  <a:prstDash val="solid"/>
                  <a:miter lim="800000"/>
                  <a:headEnd type="none" w="sm" len="sm"/>
                  <a:tailEnd type="none" w="sm" len="sm"/>
                </a:ln>
              </xdr:spPr>
              <xdr:txBody>
                <a:bodyPr spcFirstLastPara="1" wrap="square" lIns="91425" tIns="45700" rIns="91425" bIns="45700" anchor="t" anchorCtr="0">
                  <a:noAutofit/>
                </a:bodyPr>
                <a:lstStyle/>
                <a:p>
                  <a:pPr marL="0" marR="0" lvl="0" indent="0" algn="l" rtl="0">
                    <a:lnSpc>
                      <a:spcPct val="107000"/>
                    </a:lnSpc>
                    <a:spcBef>
                      <a:spcPts val="0"/>
                    </a:spcBef>
                    <a:spcAft>
                      <a:spcPts val="0"/>
                    </a:spcAft>
                    <a:buSzPts val="1100"/>
                    <a:buFont typeface="Arial"/>
                    <a:buNone/>
                  </a:pPr>
                  <a:endParaRPr sz="1100">
                    <a:solidFill>
                      <a:schemeClr val="lt1"/>
                    </a:solidFill>
                    <a:latin typeface="Calibri"/>
                    <a:ea typeface="Calibri"/>
                    <a:cs typeface="Calibri"/>
                    <a:sym typeface="Calibri"/>
                  </a:endParaRPr>
                </a:p>
              </xdr:txBody>
            </xdr:sp>
            <xdr:sp macro="" textlink="">
              <xdr:nvSpPr>
                <xdr:cNvPr id="36" name="Shape 36"/>
                <xdr:cNvSpPr txBox="1"/>
              </xdr:nvSpPr>
              <xdr:spPr>
                <a:xfrm>
                  <a:off x="8032883" y="826607"/>
                  <a:ext cx="471898" cy="150742"/>
                </a:xfrm>
                <a:prstGeom prst="rect">
                  <a:avLst/>
                </a:prstGeom>
                <a:noFill/>
                <a:ln w="9525" cap="flat" cmpd="sng">
                  <a:solidFill>
                    <a:schemeClr val="dk1"/>
                  </a:solidFill>
                  <a:prstDash val="solid"/>
                  <a:miter lim="800000"/>
                  <a:headEnd type="none" w="sm" len="sm"/>
                  <a:tailEnd type="none" w="sm" len="sm"/>
                </a:ln>
              </xdr:spPr>
              <xdr:txBody>
                <a:bodyPr spcFirstLastPara="1" wrap="square" lIns="91425" tIns="45700" rIns="91425" bIns="45700" anchor="t" anchorCtr="0">
                  <a:noAutofit/>
                </a:bodyPr>
                <a:lstStyle/>
                <a:p>
                  <a:pPr marL="0" marR="0" lvl="0" indent="0" algn="l" rtl="0">
                    <a:lnSpc>
                      <a:spcPct val="107000"/>
                    </a:lnSpc>
                    <a:spcBef>
                      <a:spcPts val="0"/>
                    </a:spcBef>
                    <a:spcAft>
                      <a:spcPts val="0"/>
                    </a:spcAft>
                    <a:buSzPts val="800"/>
                    <a:buFont typeface="Calibri"/>
                    <a:buNone/>
                  </a:pPr>
                  <a:r>
                    <a:rPr lang="en-US" sz="800" b="1">
                      <a:latin typeface="Calibri"/>
                      <a:ea typeface="Calibri"/>
                      <a:cs typeface="Calibri"/>
                      <a:sym typeface="Calibri"/>
                    </a:rPr>
                    <a:t> </a:t>
                  </a:r>
                  <a:endParaRPr sz="1100">
                    <a:latin typeface="Calibri"/>
                    <a:ea typeface="Calibri"/>
                    <a:cs typeface="Calibri"/>
                    <a:sym typeface="Calibri"/>
                  </a:endParaRPr>
                </a:p>
              </xdr:txBody>
            </xdr:sp>
            <xdr:sp macro="" textlink="">
              <xdr:nvSpPr>
                <xdr:cNvPr id="37" name="Shape 37"/>
                <xdr:cNvSpPr txBox="1"/>
              </xdr:nvSpPr>
              <xdr:spPr>
                <a:xfrm>
                  <a:off x="8002492" y="657714"/>
                  <a:ext cx="579425" cy="49517"/>
                </a:xfrm>
                <a:prstGeom prst="rect">
                  <a:avLst/>
                </a:prstGeom>
                <a:noFill/>
                <a:ln>
                  <a:noFill/>
                </a:ln>
              </xdr:spPr>
              <xdr:txBody>
                <a:bodyPr spcFirstLastPara="1" wrap="square" lIns="91425" tIns="45700" rIns="91425" bIns="45700" anchor="t" anchorCtr="0">
                  <a:noAutofit/>
                </a:bodyPr>
                <a:lstStyle/>
                <a:p>
                  <a:pPr marL="0" marR="0" lvl="0" indent="0" algn="l" rtl="0">
                    <a:lnSpc>
                      <a:spcPct val="107000"/>
                    </a:lnSpc>
                    <a:spcBef>
                      <a:spcPts val="0"/>
                    </a:spcBef>
                    <a:spcAft>
                      <a:spcPts val="0"/>
                    </a:spcAft>
                    <a:buClr>
                      <a:srgbClr val="000000"/>
                    </a:buClr>
                    <a:buSzPts val="800"/>
                    <a:buFont typeface="Calibri"/>
                    <a:buNone/>
                  </a:pPr>
                  <a:r>
                    <a:rPr lang="en-US" sz="800" b="1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  <a:sym typeface="Calibri"/>
                    </a:rPr>
                    <a:t>Rev. No. </a:t>
                  </a:r>
                  <a:endParaRPr sz="11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  <a:sym typeface="Calibri"/>
                  </a:endParaRPr>
                </a:p>
              </xdr:txBody>
            </xdr:sp>
            <xdr:sp macro="" textlink="">
              <xdr:nvSpPr>
                <xdr:cNvPr id="38" name="Shape 38"/>
                <xdr:cNvSpPr txBox="1"/>
              </xdr:nvSpPr>
              <xdr:spPr>
                <a:xfrm>
                  <a:off x="8004872" y="795929"/>
                  <a:ext cx="538013" cy="66084"/>
                </a:xfrm>
                <a:prstGeom prst="rect">
                  <a:avLst/>
                </a:prstGeom>
                <a:noFill/>
                <a:ln>
                  <a:noFill/>
                </a:ln>
              </xdr:spPr>
              <xdr:txBody>
                <a:bodyPr spcFirstLastPara="1" wrap="square" lIns="91425" tIns="45700" rIns="91425" bIns="45700" anchor="t" anchorCtr="0">
                  <a:noAutofit/>
                </a:bodyPr>
                <a:lstStyle/>
                <a:p>
                  <a:pPr marL="0" marR="0" lvl="0" indent="0" algn="ctr" rtl="1">
                    <a:lnSpc>
                      <a:spcPct val="107000"/>
                    </a:lnSpc>
                    <a:spcBef>
                      <a:spcPts val="0"/>
                    </a:spcBef>
                    <a:spcAft>
                      <a:spcPts val="0"/>
                    </a:spcAft>
                    <a:buClr>
                      <a:srgbClr val="000000"/>
                    </a:buClr>
                    <a:buSzPts val="800"/>
                    <a:buFont typeface="Calibri"/>
                    <a:buNone/>
                  </a:pPr>
                  <a:r>
                    <a:rPr lang="en-US" sz="800" b="0" i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  <a:sym typeface="Calibri"/>
                    </a:rPr>
                    <a:t>00</a:t>
                  </a:r>
                  <a:endParaRPr sz="800" b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  <a:sym typeface="Calibri"/>
                  </a:endParaRPr>
                </a:p>
              </xdr:txBody>
            </xdr:sp>
            <xdr:sp macro="" textlink="">
              <xdr:nvSpPr>
                <xdr:cNvPr id="39" name="Shape 39"/>
                <xdr:cNvSpPr txBox="1"/>
              </xdr:nvSpPr>
              <xdr:spPr>
                <a:xfrm>
                  <a:off x="8506752" y="687812"/>
                  <a:ext cx="472108" cy="138793"/>
                </a:xfrm>
                <a:prstGeom prst="rect">
                  <a:avLst/>
                </a:prstGeom>
                <a:solidFill>
                  <a:srgbClr val="BFBFBF"/>
                </a:solidFill>
                <a:ln w="9525" cap="flat" cmpd="sng">
                  <a:solidFill>
                    <a:schemeClr val="dk1"/>
                  </a:solidFill>
                  <a:prstDash val="solid"/>
                  <a:miter lim="800000"/>
                  <a:headEnd type="none" w="sm" len="sm"/>
                  <a:tailEnd type="none" w="sm" len="sm"/>
                </a:ln>
              </xdr:spPr>
              <xdr:txBody>
                <a:bodyPr spcFirstLastPara="1" wrap="square" lIns="91425" tIns="45700" rIns="91425" bIns="45700" anchor="t" anchorCtr="0">
                  <a:noAutofit/>
                </a:bodyPr>
                <a:lstStyle/>
                <a:p>
                  <a:pPr marL="0" marR="0" lvl="0" indent="0" algn="l" rtl="0">
                    <a:lnSpc>
                      <a:spcPct val="107000"/>
                    </a:lnSpc>
                    <a:spcBef>
                      <a:spcPts val="0"/>
                    </a:spcBef>
                    <a:spcAft>
                      <a:spcPts val="0"/>
                    </a:spcAft>
                    <a:buSzPts val="1100"/>
                    <a:buFont typeface="Arial"/>
                    <a:buNone/>
                  </a:pPr>
                  <a:endParaRPr sz="1100">
                    <a:solidFill>
                      <a:schemeClr val="lt1"/>
                    </a:solidFill>
                    <a:latin typeface="Calibri"/>
                    <a:ea typeface="Calibri"/>
                    <a:cs typeface="Calibri"/>
                    <a:sym typeface="Calibri"/>
                  </a:endParaRPr>
                </a:p>
              </xdr:txBody>
            </xdr:sp>
            <xdr:sp macro="" textlink="">
              <xdr:nvSpPr>
                <xdr:cNvPr id="40" name="Shape 40"/>
                <xdr:cNvSpPr txBox="1"/>
              </xdr:nvSpPr>
              <xdr:spPr>
                <a:xfrm>
                  <a:off x="8506752" y="826607"/>
                  <a:ext cx="471898" cy="150742"/>
                </a:xfrm>
                <a:prstGeom prst="rect">
                  <a:avLst/>
                </a:prstGeom>
                <a:noFill/>
                <a:ln w="9525" cap="flat" cmpd="sng">
                  <a:solidFill>
                    <a:schemeClr val="dk1"/>
                  </a:solidFill>
                  <a:prstDash val="solid"/>
                  <a:miter lim="800000"/>
                  <a:headEnd type="none" w="sm" len="sm"/>
                  <a:tailEnd type="none" w="sm" len="sm"/>
                </a:ln>
              </xdr:spPr>
              <xdr:txBody>
                <a:bodyPr spcFirstLastPara="1" wrap="square" lIns="91425" tIns="45700" rIns="91425" bIns="45700" anchor="t" anchorCtr="0">
                  <a:noAutofit/>
                </a:bodyPr>
                <a:lstStyle/>
                <a:p>
                  <a:pPr marL="0" marR="0" lvl="0" indent="0" algn="l" rtl="0">
                    <a:lnSpc>
                      <a:spcPct val="107000"/>
                    </a:lnSpc>
                    <a:spcBef>
                      <a:spcPts val="0"/>
                    </a:spcBef>
                    <a:spcAft>
                      <a:spcPts val="0"/>
                    </a:spcAft>
                    <a:buSzPts val="800"/>
                    <a:buFont typeface="Calibri"/>
                    <a:buNone/>
                  </a:pPr>
                  <a:r>
                    <a:rPr lang="en-US" sz="800" b="1">
                      <a:latin typeface="Calibri"/>
                      <a:ea typeface="Calibri"/>
                      <a:cs typeface="Calibri"/>
                      <a:sym typeface="Calibri"/>
                    </a:rPr>
                    <a:t> </a:t>
                  </a:r>
                  <a:endParaRPr sz="1100">
                    <a:latin typeface="Calibri"/>
                    <a:ea typeface="Calibri"/>
                    <a:cs typeface="Calibri"/>
                    <a:sym typeface="Calibri"/>
                  </a:endParaRPr>
                </a:p>
              </xdr:txBody>
            </xdr:sp>
            <xdr:sp macro="" textlink="">
              <xdr:nvSpPr>
                <xdr:cNvPr id="41" name="Shape 41"/>
                <xdr:cNvSpPr txBox="1"/>
              </xdr:nvSpPr>
              <xdr:spPr>
                <a:xfrm>
                  <a:off x="8476359" y="657714"/>
                  <a:ext cx="579425" cy="49517"/>
                </a:xfrm>
                <a:prstGeom prst="rect">
                  <a:avLst/>
                </a:prstGeom>
                <a:noFill/>
                <a:ln>
                  <a:noFill/>
                </a:ln>
              </xdr:spPr>
              <xdr:txBody>
                <a:bodyPr spcFirstLastPara="1" wrap="square" lIns="91425" tIns="45700" rIns="91425" bIns="45700" anchor="t" anchorCtr="0">
                  <a:noAutofit/>
                </a:bodyPr>
                <a:lstStyle/>
                <a:p>
                  <a:pPr marL="0" marR="0" lvl="0" indent="0" algn="ctr" rtl="0">
                    <a:lnSpc>
                      <a:spcPct val="107000"/>
                    </a:lnSpc>
                    <a:spcBef>
                      <a:spcPts val="0"/>
                    </a:spcBef>
                    <a:spcAft>
                      <a:spcPts val="0"/>
                    </a:spcAft>
                    <a:buClr>
                      <a:srgbClr val="000000"/>
                    </a:buClr>
                    <a:buSzPts val="800"/>
                    <a:buFont typeface="Calibri"/>
                    <a:buNone/>
                  </a:pPr>
                  <a:r>
                    <a:rPr lang="en-US" sz="800" b="1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  <a:sym typeface="Calibri"/>
                    </a:rPr>
                    <a:t>Eff. Date </a:t>
                  </a:r>
                  <a:endParaRPr sz="11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  <a:sym typeface="Calibri"/>
                  </a:endParaRPr>
                </a:p>
              </xdr:txBody>
            </xdr:sp>
            <xdr:sp macro="" textlink="">
              <xdr:nvSpPr>
                <xdr:cNvPr id="42" name="Shape 42"/>
                <xdr:cNvSpPr txBox="1"/>
              </xdr:nvSpPr>
              <xdr:spPr>
                <a:xfrm>
                  <a:off x="8455811" y="786404"/>
                  <a:ext cx="576260" cy="109124"/>
                </a:xfrm>
                <a:prstGeom prst="rect">
                  <a:avLst/>
                </a:prstGeom>
                <a:noFill/>
                <a:ln>
                  <a:noFill/>
                </a:ln>
              </xdr:spPr>
              <xdr:txBody>
                <a:bodyPr spcFirstLastPara="1" wrap="square" lIns="91425" tIns="45700" rIns="91425" bIns="45700" anchor="t" anchorCtr="0">
                  <a:noAutofit/>
                </a:bodyPr>
                <a:lstStyle/>
                <a:p>
                  <a:pPr marL="0" marR="0" lvl="0" indent="0" algn="ctr" rtl="1">
                    <a:lnSpc>
                      <a:spcPct val="107000"/>
                    </a:lnSpc>
                    <a:spcBef>
                      <a:spcPts val="0"/>
                    </a:spcBef>
                    <a:spcAft>
                      <a:spcPts val="0"/>
                    </a:spcAft>
                    <a:buClr>
                      <a:srgbClr val="000000"/>
                    </a:buClr>
                    <a:buSzPts val="800"/>
                    <a:buFont typeface="Calibri"/>
                    <a:buNone/>
                  </a:pPr>
                  <a:r>
                    <a:rPr lang="en-US" sz="800" b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  <a:sym typeface="Calibri"/>
                    </a:rPr>
                    <a:t>10.01.16</a:t>
                  </a:r>
                  <a:endParaRPr sz="1400"/>
                </a:p>
              </xdr:txBody>
            </xdr:sp>
            <xdr:sp macro="" textlink="">
              <xdr:nvSpPr>
                <xdr:cNvPr id="43" name="Shape 43"/>
                <xdr:cNvSpPr txBox="1"/>
              </xdr:nvSpPr>
              <xdr:spPr>
                <a:xfrm>
                  <a:off x="8982998" y="687812"/>
                  <a:ext cx="472108" cy="138793"/>
                </a:xfrm>
                <a:prstGeom prst="rect">
                  <a:avLst/>
                </a:prstGeom>
                <a:solidFill>
                  <a:srgbClr val="BFBFBF"/>
                </a:solidFill>
                <a:ln w="9525" cap="flat" cmpd="sng">
                  <a:solidFill>
                    <a:schemeClr val="dk1"/>
                  </a:solidFill>
                  <a:prstDash val="solid"/>
                  <a:miter lim="800000"/>
                  <a:headEnd type="none" w="sm" len="sm"/>
                  <a:tailEnd type="none" w="sm" len="sm"/>
                </a:ln>
              </xdr:spPr>
              <xdr:txBody>
                <a:bodyPr spcFirstLastPara="1" wrap="square" lIns="91425" tIns="45700" rIns="91425" bIns="45700" anchor="t" anchorCtr="0">
                  <a:noAutofit/>
                </a:bodyPr>
                <a:lstStyle/>
                <a:p>
                  <a:pPr marL="0" marR="0" lvl="0" indent="0" algn="l" rtl="0">
                    <a:lnSpc>
                      <a:spcPct val="107000"/>
                    </a:lnSpc>
                    <a:spcBef>
                      <a:spcPts val="0"/>
                    </a:spcBef>
                    <a:spcAft>
                      <a:spcPts val="0"/>
                    </a:spcAft>
                    <a:buSzPts val="1100"/>
                    <a:buFont typeface="Arial"/>
                    <a:buNone/>
                  </a:pPr>
                  <a:endParaRPr sz="1100">
                    <a:solidFill>
                      <a:schemeClr val="lt1"/>
                    </a:solidFill>
                    <a:latin typeface="Calibri"/>
                    <a:ea typeface="Calibri"/>
                    <a:cs typeface="Calibri"/>
                    <a:sym typeface="Calibri"/>
                  </a:endParaRPr>
                </a:p>
              </xdr:txBody>
            </xdr:sp>
            <xdr:sp macro="" textlink="">
              <xdr:nvSpPr>
                <xdr:cNvPr id="44" name="Shape 44"/>
                <xdr:cNvSpPr txBox="1"/>
              </xdr:nvSpPr>
              <xdr:spPr>
                <a:xfrm>
                  <a:off x="8982998" y="826607"/>
                  <a:ext cx="471898" cy="150742"/>
                </a:xfrm>
                <a:prstGeom prst="rect">
                  <a:avLst/>
                </a:prstGeom>
                <a:noFill/>
                <a:ln w="9525" cap="flat" cmpd="sng">
                  <a:solidFill>
                    <a:schemeClr val="dk1"/>
                  </a:solidFill>
                  <a:prstDash val="solid"/>
                  <a:miter lim="800000"/>
                  <a:headEnd type="none" w="sm" len="sm"/>
                  <a:tailEnd type="none" w="sm" len="sm"/>
                </a:ln>
              </xdr:spPr>
              <xdr:txBody>
                <a:bodyPr spcFirstLastPara="1" wrap="square" lIns="91425" tIns="45700" rIns="91425" bIns="45700" anchor="t" anchorCtr="0">
                  <a:noAutofit/>
                </a:bodyPr>
                <a:lstStyle/>
                <a:p>
                  <a:pPr marL="0" marR="0" lvl="0" indent="0" algn="l" rtl="0">
                    <a:lnSpc>
                      <a:spcPct val="107000"/>
                    </a:lnSpc>
                    <a:spcBef>
                      <a:spcPts val="0"/>
                    </a:spcBef>
                    <a:spcAft>
                      <a:spcPts val="0"/>
                    </a:spcAft>
                    <a:buSzPts val="800"/>
                    <a:buFont typeface="Calibri"/>
                    <a:buNone/>
                  </a:pPr>
                  <a:r>
                    <a:rPr lang="en-US" sz="800" b="1">
                      <a:latin typeface="Calibri"/>
                      <a:ea typeface="Calibri"/>
                      <a:cs typeface="Calibri"/>
                      <a:sym typeface="Calibri"/>
                    </a:rPr>
                    <a:t> </a:t>
                  </a:r>
                  <a:endParaRPr sz="1100">
                    <a:latin typeface="Calibri"/>
                    <a:ea typeface="Calibri"/>
                    <a:cs typeface="Calibri"/>
                    <a:sym typeface="Calibri"/>
                  </a:endParaRPr>
                </a:p>
              </xdr:txBody>
            </xdr:sp>
            <xdr:sp macro="" textlink="">
              <xdr:nvSpPr>
                <xdr:cNvPr id="45" name="Shape 45"/>
                <xdr:cNvSpPr txBox="1"/>
              </xdr:nvSpPr>
              <xdr:spPr>
                <a:xfrm>
                  <a:off x="8952604" y="657714"/>
                  <a:ext cx="579425" cy="49517"/>
                </a:xfrm>
                <a:prstGeom prst="rect">
                  <a:avLst/>
                </a:prstGeom>
                <a:noFill/>
                <a:ln>
                  <a:noFill/>
                </a:ln>
              </xdr:spPr>
              <xdr:txBody>
                <a:bodyPr spcFirstLastPara="1" wrap="square" lIns="91425" tIns="45700" rIns="91425" bIns="45700" anchor="t" anchorCtr="0">
                  <a:noAutofit/>
                </a:bodyPr>
                <a:lstStyle/>
                <a:p>
                  <a:pPr marL="0" marR="0" lvl="0" indent="0" algn="ctr" rtl="0">
                    <a:lnSpc>
                      <a:spcPct val="107000"/>
                    </a:lnSpc>
                    <a:spcBef>
                      <a:spcPts val="0"/>
                    </a:spcBef>
                    <a:spcAft>
                      <a:spcPts val="0"/>
                    </a:spcAft>
                    <a:buClr>
                      <a:srgbClr val="000000"/>
                    </a:buClr>
                    <a:buSzPts val="800"/>
                    <a:buFont typeface="Calibri"/>
                    <a:buNone/>
                  </a:pPr>
                  <a:r>
                    <a:rPr lang="en-US" sz="800" b="1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  <a:sym typeface="Calibri"/>
                    </a:rPr>
                    <a:t>Page </a:t>
                  </a:r>
                  <a:endParaRPr sz="11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  <a:sym typeface="Calibri"/>
                  </a:endParaRPr>
                </a:p>
              </xdr:txBody>
            </xdr:sp>
            <xdr:sp macro="" textlink="">
              <xdr:nvSpPr>
                <xdr:cNvPr id="46" name="Shape 46"/>
                <xdr:cNvSpPr txBox="1"/>
              </xdr:nvSpPr>
              <xdr:spPr>
                <a:xfrm>
                  <a:off x="8954994" y="795929"/>
                  <a:ext cx="538013" cy="66084"/>
                </a:xfrm>
                <a:prstGeom prst="rect">
                  <a:avLst/>
                </a:prstGeom>
                <a:noFill/>
                <a:ln>
                  <a:noFill/>
                </a:ln>
              </xdr:spPr>
              <xdr:txBody>
                <a:bodyPr spcFirstLastPara="1" wrap="square" lIns="91425" tIns="45700" rIns="91425" bIns="45700" anchor="t" anchorCtr="0">
                  <a:noAutofit/>
                </a:bodyPr>
                <a:lstStyle/>
                <a:p>
                  <a:pPr marL="0" marR="0" lvl="0" indent="0" algn="ctr" rtl="1">
                    <a:lnSpc>
                      <a:spcPct val="107000"/>
                    </a:lnSpc>
                    <a:spcBef>
                      <a:spcPts val="0"/>
                    </a:spcBef>
                    <a:spcAft>
                      <a:spcPts val="0"/>
                    </a:spcAft>
                    <a:buClr>
                      <a:srgbClr val="000000"/>
                    </a:buClr>
                    <a:buSzPts val="800"/>
                    <a:buFont typeface="Calibri"/>
                    <a:buNone/>
                  </a:pPr>
                  <a:r>
                    <a:rPr lang="en-US" sz="800" b="0" i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  <a:sym typeface="Calibri"/>
                    </a:rPr>
                    <a:t>1 of 1</a:t>
                  </a:r>
                  <a:endParaRPr sz="800" b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  <a:sym typeface="Calibri"/>
                  </a:endParaRPr>
                </a:p>
              </xdr:txBody>
            </xdr:sp>
          </xdr:grpSp>
        </xdr:grpSp>
      </xdr:grpSp>
    </xdr:grpSp>
    <xdr:clientData fLocksWithSheet="0"/>
  </xdr:oneCellAnchor>
  <xdr:oneCellAnchor>
    <xdr:from>
      <xdr:col>0</xdr:col>
      <xdr:colOff>0</xdr:colOff>
      <xdr:row>0</xdr:row>
      <xdr:rowOff>47625</xdr:rowOff>
    </xdr:from>
    <xdr:ext cx="2085975" cy="285750"/>
    <xdr:sp macro="" textlink="">
      <xdr:nvSpPr>
        <xdr:cNvPr id="47" name="Shape 47"/>
        <xdr:cNvSpPr txBox="1"/>
      </xdr:nvSpPr>
      <xdr:spPr>
        <a:xfrm>
          <a:off x="4307775" y="3641888"/>
          <a:ext cx="2076450" cy="276225"/>
        </a:xfrm>
        <a:prstGeom prst="rect">
          <a:avLst/>
        </a:prstGeom>
        <a:noFill/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 b="1" i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Form 03: PS-RO-OPB</a:t>
          </a:r>
          <a:endParaRPr sz="1100" b="1" i="1"/>
        </a:p>
      </xdr:txBody>
    </xdr:sp>
    <xdr:clientData fLocksWithSheet="0"/>
  </xdr:oneCellAnchor>
  <xdr:oneCellAnchor>
    <xdr:from>
      <xdr:col>0</xdr:col>
      <xdr:colOff>0</xdr:colOff>
      <xdr:row>511</xdr:row>
      <xdr:rowOff>9525</xdr:rowOff>
    </xdr:from>
    <xdr:ext cx="1409700" cy="828675"/>
    <xdr:pic>
      <xdr:nvPicPr>
        <xdr:cNvPr id="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447675</xdr:colOff>
      <xdr:row>511</xdr:row>
      <xdr:rowOff>114300</xdr:rowOff>
    </xdr:from>
    <xdr:ext cx="800100" cy="895350"/>
    <xdr:pic>
      <xdr:nvPicPr>
        <xdr:cNvPr id="5" name="image2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285750</xdr:colOff>
      <xdr:row>511</xdr:row>
      <xdr:rowOff>38100</xdr:rowOff>
    </xdr:from>
    <xdr:ext cx="2219325" cy="1028700"/>
    <xdr:pic>
      <xdr:nvPicPr>
        <xdr:cNvPr id="6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G1001"/>
  <sheetViews>
    <sheetView tabSelected="1" topLeftCell="A250" workbookViewId="0">
      <selection activeCell="A250" sqref="A250"/>
    </sheetView>
  </sheetViews>
  <sheetFormatPr defaultColWidth="14.44140625" defaultRowHeight="15" customHeight="1" x14ac:dyDescent="0.3"/>
  <cols>
    <col min="1" max="1" width="36.109375" customWidth="1"/>
    <col min="2" max="11" width="6.88671875" customWidth="1"/>
    <col min="12" max="12" width="14" customWidth="1"/>
    <col min="13" max="13" width="13.88671875" customWidth="1"/>
    <col min="14" max="14" width="14.5546875" customWidth="1"/>
    <col min="15" max="15" width="13.88671875" customWidth="1"/>
    <col min="16" max="16" width="13.33203125" customWidth="1"/>
    <col min="17" max="18" width="14" customWidth="1"/>
    <col min="19" max="19" width="13.88671875" customWidth="1"/>
    <col min="20" max="20" width="12.88671875" customWidth="1"/>
    <col min="21" max="21" width="13.88671875" customWidth="1"/>
    <col min="22" max="22" width="11.6640625" customWidth="1"/>
    <col min="23" max="23" width="11.88671875" customWidth="1"/>
    <col min="24" max="24" width="12.5546875" customWidth="1"/>
    <col min="25" max="25" width="13.6640625" customWidth="1"/>
    <col min="26" max="26" width="10.6640625" customWidth="1"/>
    <col min="27" max="27" width="11.33203125" customWidth="1"/>
    <col min="28" max="28" width="10.88671875" customWidth="1"/>
    <col min="29" max="29" width="10.44140625" customWidth="1"/>
    <col min="30" max="30" width="12.109375" customWidth="1"/>
    <col min="31" max="31" width="17" customWidth="1"/>
    <col min="32" max="32" width="14" customWidth="1"/>
    <col min="33" max="33" width="9.109375" customWidth="1"/>
  </cols>
  <sheetData>
    <row r="1" spans="1:33" ht="12.75" customHeigh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33" ht="12.75" customHeight="1" x14ac:dyDescent="0.3">
      <c r="A2" s="287" t="s">
        <v>0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  <c r="AB2" s="288"/>
      <c r="AC2" s="288"/>
      <c r="AD2" s="288"/>
      <c r="AE2" s="288"/>
      <c r="AF2" s="289"/>
    </row>
    <row r="3" spans="1:33" ht="12.75" customHeight="1" x14ac:dyDescent="0.3">
      <c r="A3" s="287" t="s">
        <v>1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8"/>
      <c r="AE3" s="288"/>
      <c r="AF3" s="289"/>
    </row>
    <row r="4" spans="1:33" ht="12.75" customHeight="1" x14ac:dyDescent="0.3">
      <c r="A4" s="287" t="s">
        <v>2</v>
      </c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88"/>
      <c r="V4" s="288"/>
      <c r="W4" s="288"/>
      <c r="X4" s="288"/>
      <c r="Y4" s="288"/>
      <c r="Z4" s="288"/>
      <c r="AA4" s="288"/>
      <c r="AB4" s="288"/>
      <c r="AC4" s="288"/>
      <c r="AD4" s="288"/>
      <c r="AE4" s="288"/>
      <c r="AF4" s="289"/>
    </row>
    <row r="5" spans="1:33" ht="12.75" customHeight="1" x14ac:dyDescent="0.3">
      <c r="A5" s="3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33" ht="12.75" customHeight="1" x14ac:dyDescent="0.3">
      <c r="A6" s="3" t="s">
        <v>457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33" ht="12.75" customHeight="1" x14ac:dyDescent="0.3">
      <c r="A7" s="3" t="s">
        <v>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33" ht="12.75" customHeight="1" x14ac:dyDescent="0.3">
      <c r="A8" s="3" t="s">
        <v>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33" ht="12.75" customHeight="1" x14ac:dyDescent="0.3">
      <c r="A9" s="295" t="s">
        <v>6</v>
      </c>
      <c r="B9" s="304" t="s">
        <v>7</v>
      </c>
      <c r="C9" s="291"/>
      <c r="D9" s="291"/>
      <c r="E9" s="291"/>
      <c r="F9" s="291"/>
      <c r="G9" s="291"/>
      <c r="H9" s="291"/>
      <c r="I9" s="291"/>
      <c r="J9" s="291"/>
      <c r="K9" s="292"/>
      <c r="L9" s="305" t="s">
        <v>428</v>
      </c>
      <c r="M9" s="291"/>
      <c r="N9" s="291"/>
      <c r="O9" s="291"/>
      <c r="P9" s="291"/>
      <c r="Q9" s="291"/>
      <c r="R9" s="291"/>
      <c r="S9" s="291"/>
      <c r="T9" s="291"/>
      <c r="U9" s="298"/>
      <c r="V9" s="290" t="s">
        <v>8</v>
      </c>
      <c r="W9" s="291"/>
      <c r="X9" s="291"/>
      <c r="Y9" s="291"/>
      <c r="Z9" s="291"/>
      <c r="AA9" s="291"/>
      <c r="AB9" s="291"/>
      <c r="AC9" s="291"/>
      <c r="AD9" s="291"/>
      <c r="AE9" s="298"/>
      <c r="AF9" s="300" t="s">
        <v>9</v>
      </c>
      <c r="AG9" s="5"/>
    </row>
    <row r="10" spans="1:33" ht="15" customHeight="1" x14ac:dyDescent="0.3">
      <c r="A10" s="296"/>
      <c r="B10" s="290" t="s">
        <v>10</v>
      </c>
      <c r="C10" s="291"/>
      <c r="D10" s="291"/>
      <c r="E10" s="291"/>
      <c r="F10" s="292"/>
      <c r="G10" s="299" t="s">
        <v>8</v>
      </c>
      <c r="H10" s="291"/>
      <c r="I10" s="291"/>
      <c r="J10" s="291"/>
      <c r="K10" s="292"/>
      <c r="L10" s="290" t="s">
        <v>11</v>
      </c>
      <c r="M10" s="291"/>
      <c r="N10" s="291"/>
      <c r="O10" s="291"/>
      <c r="P10" s="298"/>
      <c r="Q10" s="299" t="s">
        <v>12</v>
      </c>
      <c r="R10" s="291"/>
      <c r="S10" s="291"/>
      <c r="T10" s="291"/>
      <c r="U10" s="292"/>
      <c r="V10" s="290" t="s">
        <v>11</v>
      </c>
      <c r="W10" s="291"/>
      <c r="X10" s="291"/>
      <c r="Y10" s="291"/>
      <c r="Z10" s="298"/>
      <c r="AA10" s="299" t="s">
        <v>12</v>
      </c>
      <c r="AB10" s="291"/>
      <c r="AC10" s="291"/>
      <c r="AD10" s="291"/>
      <c r="AE10" s="292"/>
      <c r="AF10" s="296"/>
      <c r="AG10" s="5"/>
    </row>
    <row r="11" spans="1:33" ht="27.75" customHeight="1" x14ac:dyDescent="0.3">
      <c r="A11" s="297"/>
      <c r="B11" s="6" t="s">
        <v>13</v>
      </c>
      <c r="C11" s="6" t="s">
        <v>14</v>
      </c>
      <c r="D11" s="6" t="s">
        <v>15</v>
      </c>
      <c r="E11" s="6" t="s">
        <v>16</v>
      </c>
      <c r="F11" s="6" t="s">
        <v>17</v>
      </c>
      <c r="G11" s="6" t="s">
        <v>13</v>
      </c>
      <c r="H11" s="6" t="s">
        <v>14</v>
      </c>
      <c r="I11" s="6" t="s">
        <v>15</v>
      </c>
      <c r="J11" s="6" t="s">
        <v>16</v>
      </c>
      <c r="K11" s="6" t="s">
        <v>17</v>
      </c>
      <c r="L11" s="6" t="s">
        <v>13</v>
      </c>
      <c r="M11" s="6" t="s">
        <v>14</v>
      </c>
      <c r="N11" s="6" t="s">
        <v>15</v>
      </c>
      <c r="O11" s="6" t="s">
        <v>16</v>
      </c>
      <c r="P11" s="6" t="s">
        <v>17</v>
      </c>
      <c r="Q11" s="6" t="s">
        <v>13</v>
      </c>
      <c r="R11" s="6" t="s">
        <v>14</v>
      </c>
      <c r="S11" s="6" t="s">
        <v>15</v>
      </c>
      <c r="T11" s="6" t="s">
        <v>16</v>
      </c>
      <c r="U11" s="7" t="s">
        <v>17</v>
      </c>
      <c r="V11" s="6" t="s">
        <v>13</v>
      </c>
      <c r="W11" s="6" t="s">
        <v>14</v>
      </c>
      <c r="X11" s="6" t="s">
        <v>15</v>
      </c>
      <c r="Y11" s="6" t="s">
        <v>16</v>
      </c>
      <c r="Z11" s="6" t="s">
        <v>17</v>
      </c>
      <c r="AA11" s="6" t="s">
        <v>13</v>
      </c>
      <c r="AB11" s="6" t="s">
        <v>14</v>
      </c>
      <c r="AC11" s="6" t="s">
        <v>15</v>
      </c>
      <c r="AD11" s="6" t="s">
        <v>16</v>
      </c>
      <c r="AE11" s="7" t="s">
        <v>17</v>
      </c>
      <c r="AF11" s="297"/>
      <c r="AG11" s="5"/>
    </row>
    <row r="12" spans="1:33" ht="5.25" customHeight="1" x14ac:dyDescent="0.3">
      <c r="A12" s="8"/>
      <c r="B12" s="9"/>
      <c r="C12" s="9"/>
      <c r="D12" s="9"/>
      <c r="E12" s="9"/>
      <c r="F12" s="9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9"/>
      <c r="Y12" s="9"/>
      <c r="Z12" s="9"/>
      <c r="AA12" s="10"/>
      <c r="AB12" s="10"/>
      <c r="AC12" s="10"/>
      <c r="AD12" s="10"/>
      <c r="AE12" s="10"/>
      <c r="AF12" s="11"/>
      <c r="AG12" s="5"/>
    </row>
    <row r="13" spans="1:33" ht="12" customHeight="1" x14ac:dyDescent="0.3">
      <c r="A13" s="8"/>
      <c r="B13" s="9"/>
      <c r="C13" s="9"/>
      <c r="D13" s="9"/>
      <c r="E13" s="9"/>
      <c r="F13" s="9"/>
      <c r="G13" s="10"/>
      <c r="H13" s="10"/>
      <c r="I13" s="10"/>
      <c r="J13" s="10"/>
      <c r="K13" s="10"/>
      <c r="L13" s="10"/>
      <c r="M13" s="10"/>
      <c r="N13" s="10"/>
      <c r="O13" s="10"/>
      <c r="P13" s="12"/>
      <c r="Q13" s="12"/>
      <c r="R13" s="10"/>
      <c r="S13" s="10"/>
      <c r="T13" s="10"/>
      <c r="U13" s="10"/>
      <c r="V13" s="10"/>
      <c r="W13" s="10"/>
      <c r="X13" s="9"/>
      <c r="Y13" s="9"/>
      <c r="Z13" s="9"/>
      <c r="AA13" s="10"/>
      <c r="AB13" s="10"/>
      <c r="AC13" s="10"/>
      <c r="AD13" s="10"/>
      <c r="AE13" s="10"/>
      <c r="AF13" s="11"/>
      <c r="AG13" s="5"/>
    </row>
    <row r="14" spans="1:33" ht="12.75" customHeight="1" x14ac:dyDescent="0.3">
      <c r="A14" s="13" t="s">
        <v>18</v>
      </c>
      <c r="B14" s="14"/>
      <c r="C14" s="14"/>
      <c r="D14" s="14"/>
      <c r="E14" s="14"/>
      <c r="F14" s="14"/>
      <c r="G14" s="8" t="s">
        <v>19</v>
      </c>
      <c r="H14" s="8"/>
      <c r="I14" s="15"/>
      <c r="J14" s="15"/>
      <c r="K14" s="15"/>
      <c r="L14" s="17">
        <f t="shared" ref="L14:O14" si="0">L15+L16</f>
        <v>5098944</v>
      </c>
      <c r="M14" s="17">
        <f t="shared" si="0"/>
        <v>6433744</v>
      </c>
      <c r="N14" s="17">
        <f t="shared" si="0"/>
        <v>5581044</v>
      </c>
      <c r="O14" s="17">
        <f t="shared" si="0"/>
        <v>10302268</v>
      </c>
      <c r="P14" s="17">
        <f>O14+N14+M14+L14</f>
        <v>27416000</v>
      </c>
      <c r="Q14" s="16">
        <f t="shared" ref="Q14:U14" si="1">Q15</f>
        <v>6933544.3250000002</v>
      </c>
      <c r="R14" s="16">
        <f t="shared" si="1"/>
        <v>10494651.324999999</v>
      </c>
      <c r="S14" s="16">
        <f t="shared" si="1"/>
        <v>15127750.824999999</v>
      </c>
      <c r="T14" s="18">
        <f t="shared" si="1"/>
        <v>8845198.7050000001</v>
      </c>
      <c r="U14" s="16">
        <f t="shared" si="1"/>
        <v>41401145.18</v>
      </c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9"/>
      <c r="AG14" s="5"/>
    </row>
    <row r="15" spans="1:33" ht="12.75" customHeight="1" x14ac:dyDescent="0.3">
      <c r="A15" s="20" t="s">
        <v>20</v>
      </c>
      <c r="B15" s="14"/>
      <c r="C15" s="14"/>
      <c r="D15" s="14"/>
      <c r="E15" s="14"/>
      <c r="F15" s="14"/>
      <c r="G15" s="15"/>
      <c r="H15" s="15" t="s">
        <v>21</v>
      </c>
      <c r="I15" s="15"/>
      <c r="J15" s="14"/>
      <c r="K15" s="14"/>
      <c r="L15" s="17">
        <f t="shared" ref="L15:U15" si="2">L17+L196+L251+L298+L308+L376</f>
        <v>2362500</v>
      </c>
      <c r="M15" s="17">
        <f t="shared" si="2"/>
        <v>3767500</v>
      </c>
      <c r="N15" s="17">
        <f t="shared" si="2"/>
        <v>2907500</v>
      </c>
      <c r="O15" s="17">
        <f t="shared" si="2"/>
        <v>2416500</v>
      </c>
      <c r="P15" s="17">
        <f t="shared" si="2"/>
        <v>11454000</v>
      </c>
      <c r="Q15" s="17">
        <f t="shared" si="2"/>
        <v>6933544.3250000002</v>
      </c>
      <c r="R15" s="18">
        <f t="shared" si="2"/>
        <v>10494651.324999999</v>
      </c>
      <c r="S15" s="18">
        <f t="shared" si="2"/>
        <v>15127750.824999999</v>
      </c>
      <c r="T15" s="18">
        <f t="shared" si="2"/>
        <v>8845198.7050000001</v>
      </c>
      <c r="U15" s="16">
        <f t="shared" si="2"/>
        <v>41401145.18</v>
      </c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19"/>
      <c r="AG15" s="5"/>
    </row>
    <row r="16" spans="1:33" ht="12.75" customHeight="1" x14ac:dyDescent="0.3">
      <c r="A16" s="20"/>
      <c r="B16" s="14"/>
      <c r="C16" s="14"/>
      <c r="D16" s="14"/>
      <c r="E16" s="14"/>
      <c r="F16" s="15"/>
      <c r="G16" s="15" t="s">
        <v>17</v>
      </c>
      <c r="H16" s="13" t="s">
        <v>22</v>
      </c>
      <c r="I16" s="15"/>
      <c r="J16" s="14"/>
      <c r="K16" s="14"/>
      <c r="L16" s="17">
        <f t="shared" ref="L16:P16" si="3">L480</f>
        <v>2736444</v>
      </c>
      <c r="M16" s="17">
        <f t="shared" si="3"/>
        <v>2666244</v>
      </c>
      <c r="N16" s="17">
        <f t="shared" si="3"/>
        <v>2673544</v>
      </c>
      <c r="O16" s="17">
        <f t="shared" si="3"/>
        <v>7885768</v>
      </c>
      <c r="P16" s="17">
        <f t="shared" si="3"/>
        <v>15962000</v>
      </c>
      <c r="Q16" s="17"/>
      <c r="R16" s="18"/>
      <c r="S16" s="18"/>
      <c r="T16" s="18"/>
      <c r="U16" s="16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9"/>
      <c r="AG16" s="5"/>
    </row>
    <row r="17" spans="1:33" ht="41.25" customHeight="1" x14ac:dyDescent="0.3">
      <c r="A17" s="22" t="s">
        <v>23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>
        <f>L19+L40+L40+L59+L73+L89+L151+L171+L178+L183+L190</f>
        <v>60000</v>
      </c>
      <c r="M17" s="24">
        <f>M19+M40+M40+M59+M73+M89+M151+M171+M178+M183+M190</f>
        <v>820000</v>
      </c>
      <c r="N17" s="24">
        <f t="shared" ref="N17:P17" si="4">N19+N40+N40+N59+N73+N89+N151+N171+N178+N183+N190</f>
        <v>870000</v>
      </c>
      <c r="O17" s="24">
        <f t="shared" si="4"/>
        <v>10000</v>
      </c>
      <c r="P17" s="24">
        <f t="shared" si="4"/>
        <v>1760000</v>
      </c>
      <c r="Q17" s="25">
        <f>Q19+Q40+Q59+Q73+Q89+Q151+Q171+Q178+Q183+Q190</f>
        <v>1050604.325</v>
      </c>
      <c r="R17" s="25">
        <f>R19+R40+R59+R73+R89+R151+R171+R178+R183+R190</f>
        <v>4065704.3250000002</v>
      </c>
      <c r="S17" s="25">
        <f>S19+S40+S59+S73+S89+S151+S171+S178+S183+S190</f>
        <v>4325054.3250000002</v>
      </c>
      <c r="T17" s="25">
        <f>T19+T40+T59+T73+T89+T151+T171+T178+T183+T190</f>
        <v>1417804.325</v>
      </c>
      <c r="U17" s="25">
        <f>U19+U40+U59+U73+U89+U151+U171+U178+U183+U190</f>
        <v>10859167.300000001</v>
      </c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6"/>
      <c r="AG17" s="5"/>
    </row>
    <row r="18" spans="1:33" ht="12.75" customHeight="1" x14ac:dyDescent="0.3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6"/>
      <c r="N18" s="16"/>
      <c r="O18" s="14"/>
      <c r="P18" s="16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9"/>
      <c r="AG18" s="5"/>
    </row>
    <row r="19" spans="1:33" ht="24.75" customHeight="1" x14ac:dyDescent="0.3">
      <c r="A19" s="27" t="s">
        <v>24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5">
        <f t="shared" ref="L19:U19" si="5">L20+L21+L22</f>
        <v>0</v>
      </c>
      <c r="M19" s="25">
        <f t="shared" si="5"/>
        <v>0</v>
      </c>
      <c r="N19" s="25">
        <f t="shared" si="5"/>
        <v>0</v>
      </c>
      <c r="O19" s="25">
        <f t="shared" si="5"/>
        <v>0</v>
      </c>
      <c r="P19" s="25">
        <f t="shared" si="5"/>
        <v>0</v>
      </c>
      <c r="Q19" s="28">
        <f t="shared" si="5"/>
        <v>0</v>
      </c>
      <c r="R19" s="25">
        <f t="shared" si="5"/>
        <v>0</v>
      </c>
      <c r="S19" s="25">
        <f t="shared" si="5"/>
        <v>0</v>
      </c>
      <c r="T19" s="25">
        <f t="shared" si="5"/>
        <v>0</v>
      </c>
      <c r="U19" s="28">
        <f t="shared" si="5"/>
        <v>0</v>
      </c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6"/>
      <c r="AG19" s="5"/>
    </row>
    <row r="20" spans="1:33" ht="12.75" customHeight="1" x14ac:dyDescent="0.3">
      <c r="A20" s="13" t="s">
        <v>25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9"/>
      <c r="AG20" s="5"/>
    </row>
    <row r="21" spans="1:33" ht="40.5" customHeight="1" x14ac:dyDescent="0.3">
      <c r="A21" s="29" t="s">
        <v>26</v>
      </c>
      <c r="B21" s="31"/>
      <c r="C21" s="31"/>
      <c r="D21" s="14"/>
      <c r="E21" s="31"/>
      <c r="F21" s="31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33"/>
      <c r="R21" s="14"/>
      <c r="S21" s="14"/>
      <c r="T21" s="14"/>
      <c r="U21" s="33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9"/>
      <c r="AG21" s="5"/>
    </row>
    <row r="22" spans="1:33" ht="23.25" customHeight="1" x14ac:dyDescent="0.3">
      <c r="A22" s="29" t="s">
        <v>27</v>
      </c>
      <c r="B22" s="31">
        <v>1</v>
      </c>
      <c r="C22" s="31"/>
      <c r="D22" s="14"/>
      <c r="E22" s="31"/>
      <c r="F22" s="31">
        <f t="shared" ref="F22:F24" si="6">E22+D22+C22+B22</f>
        <v>1</v>
      </c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33"/>
      <c r="R22" s="14"/>
      <c r="S22" s="14"/>
      <c r="T22" s="14"/>
      <c r="U22" s="33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9"/>
      <c r="AG22" s="5"/>
    </row>
    <row r="23" spans="1:33" ht="23.25" customHeight="1" x14ac:dyDescent="0.3">
      <c r="A23" s="29" t="s">
        <v>28</v>
      </c>
      <c r="B23" s="31"/>
      <c r="C23" s="31"/>
      <c r="D23" s="14"/>
      <c r="E23" s="31">
        <v>1</v>
      </c>
      <c r="F23" s="31">
        <f t="shared" si="6"/>
        <v>1</v>
      </c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33"/>
      <c r="R23" s="14"/>
      <c r="S23" s="14"/>
      <c r="T23" s="14"/>
      <c r="U23" s="33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9"/>
      <c r="AG23" s="5"/>
    </row>
    <row r="24" spans="1:33" ht="51.75" customHeight="1" x14ac:dyDescent="0.3">
      <c r="A24" s="37" t="s">
        <v>29</v>
      </c>
      <c r="B24" s="31">
        <v>0.1</v>
      </c>
      <c r="C24" s="31">
        <v>0.15</v>
      </c>
      <c r="D24" s="31">
        <v>0.1</v>
      </c>
      <c r="E24" s="31">
        <v>0.15</v>
      </c>
      <c r="F24" s="31">
        <f t="shared" si="6"/>
        <v>0.5</v>
      </c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9"/>
      <c r="AG24" s="5"/>
    </row>
    <row r="25" spans="1:33" ht="27" customHeight="1" x14ac:dyDescent="0.3">
      <c r="A25" s="37" t="s">
        <v>31</v>
      </c>
      <c r="B25" s="31">
        <v>1</v>
      </c>
      <c r="C25" s="31">
        <v>1</v>
      </c>
      <c r="D25" s="31">
        <v>1</v>
      </c>
      <c r="E25" s="31">
        <v>1</v>
      </c>
      <c r="F25" s="31">
        <v>1</v>
      </c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9"/>
      <c r="AG25" s="5"/>
    </row>
    <row r="26" spans="1:33" ht="25.5" customHeight="1" x14ac:dyDescent="0.3">
      <c r="A26" s="37" t="s">
        <v>32</v>
      </c>
      <c r="B26" s="14"/>
      <c r="C26" s="31">
        <v>0.5</v>
      </c>
      <c r="D26" s="14"/>
      <c r="E26" s="31">
        <v>0.5</v>
      </c>
      <c r="F26" s="31">
        <f>E26+D26+C26+B26</f>
        <v>1</v>
      </c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9"/>
      <c r="AG26" s="5"/>
    </row>
    <row r="27" spans="1:33" ht="12.75" customHeight="1" x14ac:dyDescent="0.3">
      <c r="A27" s="39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9"/>
      <c r="AG27" s="5"/>
    </row>
    <row r="28" spans="1:33" ht="12.75" customHeight="1" x14ac:dyDescent="0.3">
      <c r="A28" s="40" t="s">
        <v>33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9"/>
      <c r="AG28" s="5"/>
    </row>
    <row r="29" spans="1:33" ht="12.75" customHeight="1" x14ac:dyDescent="0.3">
      <c r="A29" s="41" t="s">
        <v>34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9"/>
      <c r="AG29" s="5"/>
    </row>
    <row r="30" spans="1:33" ht="24" customHeight="1" x14ac:dyDescent="0.3">
      <c r="A30" s="43" t="s">
        <v>35</v>
      </c>
      <c r="B30" s="14">
        <v>5</v>
      </c>
      <c r="C30" s="14">
        <v>5</v>
      </c>
      <c r="D30" s="14"/>
      <c r="E30" s="14"/>
      <c r="F30" s="14">
        <f>E30+D30+C30+B30</f>
        <v>10</v>
      </c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9"/>
      <c r="AG30" s="5"/>
    </row>
    <row r="31" spans="1:33" ht="12.75" customHeight="1" x14ac:dyDescent="0.3">
      <c r="A31" s="30"/>
      <c r="B31" s="46"/>
      <c r="C31" s="46"/>
      <c r="D31" s="46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5"/>
      <c r="AA31" s="36"/>
      <c r="AB31" s="36"/>
      <c r="AC31" s="36"/>
      <c r="AD31" s="36"/>
      <c r="AE31" s="36"/>
      <c r="AF31" s="36"/>
      <c r="AG31" s="5"/>
    </row>
    <row r="32" spans="1:33" ht="25.5" customHeight="1" x14ac:dyDescent="0.3">
      <c r="A32" s="48" t="s">
        <v>38</v>
      </c>
      <c r="B32" s="8"/>
      <c r="C32" s="8"/>
      <c r="D32" s="8"/>
      <c r="E32" s="34"/>
      <c r="F32" s="34"/>
      <c r="G32" s="34"/>
      <c r="H32" s="34"/>
      <c r="I32" s="34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11"/>
      <c r="AA32" s="36"/>
      <c r="AB32" s="36"/>
      <c r="AC32" s="36"/>
      <c r="AD32" s="36"/>
      <c r="AE32" s="36"/>
      <c r="AF32" s="36"/>
      <c r="AG32" s="5"/>
    </row>
    <row r="33" spans="1:33" ht="25.5" customHeight="1" x14ac:dyDescent="0.3">
      <c r="A33" s="50" t="s">
        <v>39</v>
      </c>
      <c r="B33" s="51">
        <v>0.1</v>
      </c>
      <c r="C33" s="51">
        <v>0.15</v>
      </c>
      <c r="D33" s="51">
        <v>0.1</v>
      </c>
      <c r="E33" s="31">
        <v>0.15</v>
      </c>
      <c r="F33" s="31">
        <f>E33+D33+C33+B33</f>
        <v>0.5</v>
      </c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9"/>
      <c r="AA33" s="36"/>
      <c r="AB33" s="36"/>
      <c r="AC33" s="36"/>
      <c r="AD33" s="36"/>
      <c r="AE33" s="36"/>
      <c r="AF33" s="36"/>
      <c r="AG33" s="5"/>
    </row>
    <row r="34" spans="1:33" ht="24.75" customHeight="1" x14ac:dyDescent="0.3">
      <c r="A34" s="52" t="s">
        <v>40</v>
      </c>
      <c r="B34" s="46"/>
      <c r="C34" s="46"/>
      <c r="D34" s="46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5"/>
      <c r="AA34" s="36"/>
      <c r="AB34" s="36"/>
      <c r="AC34" s="36"/>
      <c r="AD34" s="36"/>
      <c r="AE34" s="36"/>
      <c r="AF34" s="36"/>
      <c r="AG34" s="5"/>
    </row>
    <row r="35" spans="1:33" ht="24.75" customHeight="1" x14ac:dyDescent="0.3">
      <c r="A35" s="50" t="s">
        <v>42</v>
      </c>
      <c r="B35" s="46"/>
      <c r="C35" s="46"/>
      <c r="D35" s="46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5"/>
      <c r="AA35" s="36"/>
      <c r="AB35" s="36"/>
      <c r="AC35" s="36"/>
      <c r="AD35" s="36"/>
      <c r="AE35" s="36"/>
      <c r="AF35" s="36"/>
      <c r="AG35" s="5"/>
    </row>
    <row r="36" spans="1:33" ht="18.75" customHeight="1" x14ac:dyDescent="0.3">
      <c r="A36" s="50" t="s">
        <v>43</v>
      </c>
      <c r="B36" s="32">
        <v>1</v>
      </c>
      <c r="C36" s="46"/>
      <c r="D36" s="46"/>
      <c r="E36" s="34"/>
      <c r="F36" s="32">
        <f t="shared" ref="F36:F38" si="7">E36+D36+C36+B36</f>
        <v>1</v>
      </c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5"/>
      <c r="AA36" s="36"/>
      <c r="AB36" s="36"/>
      <c r="AC36" s="36"/>
      <c r="AD36" s="36"/>
      <c r="AE36" s="36"/>
      <c r="AF36" s="36"/>
      <c r="AG36" s="5"/>
    </row>
    <row r="37" spans="1:33" ht="12.75" customHeight="1" x14ac:dyDescent="0.3">
      <c r="A37" s="30" t="s">
        <v>44</v>
      </c>
      <c r="B37" s="32">
        <v>0.65</v>
      </c>
      <c r="C37" s="53">
        <v>0.1192</v>
      </c>
      <c r="D37" s="53">
        <v>0.1154</v>
      </c>
      <c r="E37" s="32">
        <v>0.1154</v>
      </c>
      <c r="F37" s="32">
        <f t="shared" si="7"/>
        <v>1</v>
      </c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5"/>
      <c r="AA37" s="36"/>
      <c r="AB37" s="36"/>
      <c r="AC37" s="36"/>
      <c r="AD37" s="36"/>
      <c r="AE37" s="36"/>
      <c r="AF37" s="36"/>
      <c r="AG37" s="5"/>
    </row>
    <row r="38" spans="1:33" ht="12.75" customHeight="1" x14ac:dyDescent="0.3">
      <c r="A38" s="30" t="s">
        <v>45</v>
      </c>
      <c r="B38" s="32">
        <v>0.1</v>
      </c>
      <c r="C38" s="32">
        <v>0.1</v>
      </c>
      <c r="D38" s="32">
        <v>0.15</v>
      </c>
      <c r="E38" s="32">
        <v>0.15</v>
      </c>
      <c r="F38" s="32">
        <f t="shared" si="7"/>
        <v>0.5</v>
      </c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5"/>
      <c r="AA38" s="36"/>
      <c r="AB38" s="36"/>
      <c r="AC38" s="36"/>
      <c r="AD38" s="36"/>
      <c r="AE38" s="36"/>
      <c r="AF38" s="36"/>
      <c r="AG38" s="5"/>
    </row>
    <row r="39" spans="1:33" ht="12.75" customHeight="1" x14ac:dyDescent="0.3">
      <c r="A39" s="30"/>
      <c r="B39" s="32"/>
      <c r="C39" s="32"/>
      <c r="D39" s="32"/>
      <c r="E39" s="32"/>
      <c r="F39" s="32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5"/>
      <c r="AA39" s="36"/>
      <c r="AB39" s="36"/>
      <c r="AC39" s="36"/>
      <c r="AD39" s="36"/>
      <c r="AE39" s="36"/>
      <c r="AF39" s="36"/>
      <c r="AG39" s="5"/>
    </row>
    <row r="40" spans="1:33" ht="24.75" customHeight="1" x14ac:dyDescent="0.3">
      <c r="A40" s="54" t="s">
        <v>30</v>
      </c>
      <c r="B40" s="55"/>
      <c r="C40" s="55"/>
      <c r="D40" s="55"/>
      <c r="E40" s="57"/>
      <c r="F40" s="57"/>
      <c r="G40" s="57"/>
      <c r="H40" s="57"/>
      <c r="I40" s="57"/>
      <c r="J40" s="57"/>
      <c r="K40" s="57"/>
      <c r="L40" s="59">
        <f>L47+L48+L49</f>
        <v>0</v>
      </c>
      <c r="M40" s="61">
        <f>M47+M48+M49+M51</f>
        <v>200000</v>
      </c>
      <c r="N40" s="61">
        <f t="shared" ref="N40:O40" si="8">N47+N48+N49</f>
        <v>200000</v>
      </c>
      <c r="O40" s="59">
        <f t="shared" si="8"/>
        <v>0</v>
      </c>
      <c r="P40" s="61">
        <f>P47+P48+P50</f>
        <v>400000</v>
      </c>
      <c r="Q40" s="25">
        <f>Q47+Q48+Q49+Q50</f>
        <v>0</v>
      </c>
      <c r="R40" s="38">
        <f>R47+R48+R50</f>
        <v>442000</v>
      </c>
      <c r="S40" s="25">
        <f t="shared" ref="S40:U40" si="9">S47+S48+S49+S50</f>
        <v>0</v>
      </c>
      <c r="T40" s="25">
        <f t="shared" si="9"/>
        <v>0</v>
      </c>
      <c r="U40" s="38">
        <f t="shared" si="9"/>
        <v>442000</v>
      </c>
      <c r="V40" s="23"/>
      <c r="W40" s="23"/>
      <c r="X40" s="23"/>
      <c r="Y40" s="23"/>
      <c r="Z40" s="26"/>
      <c r="AA40" s="42"/>
      <c r="AB40" s="42"/>
      <c r="AC40" s="42"/>
      <c r="AD40" s="42"/>
      <c r="AE40" s="42"/>
      <c r="AF40" s="42"/>
      <c r="AG40" s="5"/>
    </row>
    <row r="41" spans="1:33" ht="12.75" customHeight="1" x14ac:dyDescent="0.3">
      <c r="A41" s="65" t="s">
        <v>25</v>
      </c>
      <c r="B41" s="45"/>
      <c r="C41" s="45"/>
      <c r="D41" s="45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9"/>
      <c r="AA41" s="36"/>
      <c r="AB41" s="36"/>
      <c r="AC41" s="36"/>
      <c r="AD41" s="36"/>
      <c r="AE41" s="36"/>
      <c r="AF41" s="36"/>
      <c r="AG41" s="5"/>
    </row>
    <row r="42" spans="1:33" ht="12.75" customHeight="1" x14ac:dyDescent="0.3">
      <c r="A42" s="39" t="s">
        <v>48</v>
      </c>
      <c r="B42" s="45"/>
      <c r="C42" s="67">
        <v>1</v>
      </c>
      <c r="D42" s="45"/>
      <c r="E42" s="14"/>
      <c r="F42" s="31">
        <f t="shared" ref="F42:F44" si="10">E42+D42+C42+B42</f>
        <v>1</v>
      </c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9"/>
      <c r="AA42" s="36"/>
      <c r="AB42" s="36"/>
      <c r="AC42" s="36"/>
      <c r="AD42" s="36"/>
      <c r="AE42" s="36"/>
      <c r="AF42" s="36"/>
      <c r="AG42" s="5"/>
    </row>
    <row r="43" spans="1:33" ht="28.5" customHeight="1" x14ac:dyDescent="0.3">
      <c r="A43" s="29" t="s">
        <v>50</v>
      </c>
      <c r="B43" s="45"/>
      <c r="C43" s="45"/>
      <c r="D43" s="67">
        <v>0.2</v>
      </c>
      <c r="E43" s="14"/>
      <c r="F43" s="31">
        <f t="shared" si="10"/>
        <v>0.2</v>
      </c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9"/>
      <c r="AA43" s="36"/>
      <c r="AB43" s="36"/>
      <c r="AC43" s="36"/>
      <c r="AD43" s="36"/>
      <c r="AE43" s="36"/>
      <c r="AF43" s="36"/>
      <c r="AG43" s="5"/>
    </row>
    <row r="44" spans="1:33" ht="48" customHeight="1" x14ac:dyDescent="0.3">
      <c r="A44" s="29" t="s">
        <v>52</v>
      </c>
      <c r="B44" s="45"/>
      <c r="C44" s="45"/>
      <c r="D44" s="67"/>
      <c r="E44" s="31">
        <v>1</v>
      </c>
      <c r="F44" s="31">
        <f t="shared" si="10"/>
        <v>1</v>
      </c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9"/>
      <c r="AA44" s="36"/>
      <c r="AB44" s="36"/>
      <c r="AC44" s="36"/>
      <c r="AD44" s="36"/>
      <c r="AE44" s="36"/>
      <c r="AF44" s="36"/>
      <c r="AG44" s="5"/>
    </row>
    <row r="45" spans="1:33" ht="28.5" customHeight="1" x14ac:dyDescent="0.3">
      <c r="A45" s="29"/>
      <c r="B45" s="45"/>
      <c r="C45" s="45"/>
      <c r="D45" s="67"/>
      <c r="E45" s="14"/>
      <c r="F45" s="31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9"/>
      <c r="AA45" s="36"/>
      <c r="AB45" s="36"/>
      <c r="AC45" s="36"/>
      <c r="AD45" s="36"/>
      <c r="AE45" s="36"/>
      <c r="AF45" s="36"/>
      <c r="AG45" s="5"/>
    </row>
    <row r="46" spans="1:33" ht="12.75" customHeight="1" x14ac:dyDescent="0.3">
      <c r="A46" s="44" t="s">
        <v>36</v>
      </c>
      <c r="B46" s="45"/>
      <c r="C46" s="45"/>
      <c r="D46" s="45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9"/>
      <c r="AA46" s="36"/>
      <c r="AB46" s="36"/>
      <c r="AC46" s="36"/>
      <c r="AD46" s="36"/>
      <c r="AE46" s="36"/>
      <c r="AF46" s="36"/>
      <c r="AG46" s="5"/>
    </row>
    <row r="47" spans="1:33" ht="27" customHeight="1" x14ac:dyDescent="0.3">
      <c r="A47" s="29" t="s">
        <v>37</v>
      </c>
      <c r="B47" s="47"/>
      <c r="C47" s="45"/>
      <c r="D47" s="45"/>
      <c r="E47" s="14"/>
      <c r="F47" s="14"/>
      <c r="G47" s="14"/>
      <c r="H47" s="14"/>
      <c r="I47" s="14"/>
      <c r="J47" s="14"/>
      <c r="K47" s="14"/>
      <c r="L47" s="14"/>
      <c r="M47" s="49">
        <v>200000</v>
      </c>
      <c r="N47" s="49">
        <v>200000</v>
      </c>
      <c r="O47" s="14"/>
      <c r="P47" s="49">
        <f>O47+N47+M47+L47</f>
        <v>400000</v>
      </c>
      <c r="Q47" s="14"/>
      <c r="R47" s="49">
        <v>442000</v>
      </c>
      <c r="S47" s="14"/>
      <c r="T47" s="14"/>
      <c r="U47" s="49">
        <f>T47+S47+R47+Q47</f>
        <v>442000</v>
      </c>
      <c r="V47" s="14"/>
      <c r="W47" s="14"/>
      <c r="X47" s="14"/>
      <c r="Y47" s="14"/>
      <c r="Z47" s="19"/>
      <c r="AA47" s="36"/>
      <c r="AB47" s="36"/>
      <c r="AC47" s="36"/>
      <c r="AD47" s="36"/>
      <c r="AE47" s="36"/>
      <c r="AF47" s="36"/>
      <c r="AG47" s="5"/>
    </row>
    <row r="48" spans="1:33" ht="12.75" customHeight="1" x14ac:dyDescent="0.3">
      <c r="A48" s="39" t="s">
        <v>54</v>
      </c>
      <c r="B48" s="45"/>
      <c r="C48" s="45"/>
      <c r="D48" s="45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9"/>
      <c r="AA48" s="36"/>
      <c r="AB48" s="36"/>
      <c r="AC48" s="36"/>
      <c r="AD48" s="36"/>
      <c r="AE48" s="36"/>
      <c r="AF48" s="36"/>
      <c r="AG48" s="5"/>
    </row>
    <row r="49" spans="1:33" ht="12.75" customHeight="1" x14ac:dyDescent="0.3">
      <c r="A49" s="39" t="s">
        <v>55</v>
      </c>
      <c r="B49" s="45"/>
      <c r="C49" s="45"/>
      <c r="D49" s="45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9"/>
      <c r="AA49" s="36"/>
      <c r="AB49" s="36"/>
      <c r="AC49" s="36"/>
      <c r="AD49" s="36"/>
      <c r="AE49" s="36"/>
      <c r="AF49" s="36"/>
      <c r="AG49" s="5"/>
    </row>
    <row r="50" spans="1:33" ht="12.75" customHeight="1" x14ac:dyDescent="0.3">
      <c r="A50" s="39" t="s">
        <v>56</v>
      </c>
      <c r="B50" s="45"/>
      <c r="C50" s="45"/>
      <c r="D50" s="45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9"/>
      <c r="AA50" s="36"/>
      <c r="AB50" s="36"/>
      <c r="AC50" s="36"/>
      <c r="AD50" s="36"/>
      <c r="AE50" s="36"/>
      <c r="AF50" s="36"/>
      <c r="AG50" s="5"/>
    </row>
    <row r="51" spans="1:33" ht="26.25" customHeight="1" x14ac:dyDescent="0.3">
      <c r="A51" s="29" t="s">
        <v>58</v>
      </c>
      <c r="B51" s="45"/>
      <c r="C51" s="45"/>
      <c r="D51" s="45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9"/>
      <c r="AA51" s="36"/>
      <c r="AB51" s="36"/>
      <c r="AC51" s="36"/>
      <c r="AD51" s="36"/>
      <c r="AE51" s="36"/>
      <c r="AF51" s="36"/>
      <c r="AG51" s="5"/>
    </row>
    <row r="52" spans="1:33" ht="26.25" customHeight="1" x14ac:dyDescent="0.3">
      <c r="A52" s="70" t="s">
        <v>59</v>
      </c>
      <c r="B52" s="45"/>
      <c r="C52" s="45"/>
      <c r="D52" s="45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9"/>
      <c r="AA52" s="36"/>
      <c r="AB52" s="36"/>
      <c r="AC52" s="36"/>
      <c r="AD52" s="36"/>
      <c r="AE52" s="36"/>
      <c r="AF52" s="36"/>
      <c r="AG52" s="5"/>
    </row>
    <row r="53" spans="1:33" ht="26.25" customHeight="1" x14ac:dyDescent="0.3">
      <c r="A53" s="29" t="s">
        <v>60</v>
      </c>
      <c r="B53" s="36">
        <v>2</v>
      </c>
      <c r="C53" s="45"/>
      <c r="D53" s="45"/>
      <c r="E53" s="14"/>
      <c r="F53" s="14">
        <f t="shared" ref="F53:F57" si="11">E53+D53+C53+B53</f>
        <v>2</v>
      </c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9"/>
      <c r="AA53" s="36"/>
      <c r="AB53" s="36"/>
      <c r="AC53" s="36"/>
      <c r="AD53" s="36"/>
      <c r="AE53" s="36"/>
      <c r="AF53" s="36"/>
      <c r="AG53" s="5"/>
    </row>
    <row r="54" spans="1:33" ht="26.25" customHeight="1" x14ac:dyDescent="0.3">
      <c r="A54" s="29" t="s">
        <v>62</v>
      </c>
      <c r="B54" s="36">
        <v>1</v>
      </c>
      <c r="C54" s="36"/>
      <c r="D54" s="36"/>
      <c r="E54" s="14"/>
      <c r="F54" s="14">
        <f t="shared" si="11"/>
        <v>1</v>
      </c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9"/>
      <c r="AA54" s="36"/>
      <c r="AB54" s="36"/>
      <c r="AC54" s="36"/>
      <c r="AD54" s="36"/>
      <c r="AE54" s="36"/>
      <c r="AF54" s="36"/>
      <c r="AG54" s="5"/>
    </row>
    <row r="55" spans="1:33" ht="12.75" customHeight="1" x14ac:dyDescent="0.3">
      <c r="A55" s="39" t="s">
        <v>63</v>
      </c>
      <c r="B55" s="36">
        <v>49</v>
      </c>
      <c r="C55" s="36">
        <v>49</v>
      </c>
      <c r="D55" s="36"/>
      <c r="E55" s="14"/>
      <c r="F55" s="14">
        <f t="shared" si="11"/>
        <v>98</v>
      </c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9"/>
      <c r="AA55" s="36"/>
      <c r="AB55" s="36"/>
      <c r="AC55" s="36"/>
      <c r="AD55" s="36"/>
      <c r="AE55" s="36"/>
      <c r="AF55" s="36"/>
      <c r="AG55" s="5"/>
    </row>
    <row r="56" spans="1:33" ht="12.75" customHeight="1" x14ac:dyDescent="0.3">
      <c r="A56" s="39" t="s">
        <v>64</v>
      </c>
      <c r="B56" s="36"/>
      <c r="C56" s="45"/>
      <c r="D56" s="36">
        <v>20</v>
      </c>
      <c r="E56" s="14"/>
      <c r="F56" s="14">
        <f t="shared" si="11"/>
        <v>20</v>
      </c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9"/>
      <c r="AA56" s="36"/>
      <c r="AB56" s="36"/>
      <c r="AC56" s="36"/>
      <c r="AD56" s="36"/>
      <c r="AE56" s="36"/>
      <c r="AF56" s="36"/>
      <c r="AG56" s="5"/>
    </row>
    <row r="57" spans="1:33" ht="24.75" customHeight="1" x14ac:dyDescent="0.3">
      <c r="A57" s="29" t="s">
        <v>66</v>
      </c>
      <c r="B57" s="45"/>
      <c r="C57" s="45"/>
      <c r="D57" s="45"/>
      <c r="E57" s="14">
        <v>20</v>
      </c>
      <c r="F57" s="14">
        <f t="shared" si="11"/>
        <v>20</v>
      </c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9"/>
      <c r="AA57" s="36"/>
      <c r="AB57" s="36"/>
      <c r="AC57" s="36"/>
      <c r="AD57" s="36"/>
      <c r="AE57" s="36"/>
      <c r="AF57" s="36"/>
      <c r="AG57" s="5"/>
    </row>
    <row r="58" spans="1:33" ht="12.75" customHeight="1" x14ac:dyDescent="0.3">
      <c r="A58" s="44"/>
      <c r="B58" s="45"/>
      <c r="C58" s="45"/>
      <c r="D58" s="45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9"/>
      <c r="AA58" s="36"/>
      <c r="AB58" s="36"/>
      <c r="AC58" s="36"/>
      <c r="AD58" s="36"/>
      <c r="AE58" s="36"/>
      <c r="AF58" s="36"/>
      <c r="AG58" s="5"/>
    </row>
    <row r="59" spans="1:33" ht="24.75" customHeight="1" x14ac:dyDescent="0.3">
      <c r="A59" s="72" t="s">
        <v>41</v>
      </c>
      <c r="B59" s="73"/>
      <c r="C59" s="73"/>
      <c r="D59" s="73"/>
      <c r="E59" s="57"/>
      <c r="F59" s="57"/>
      <c r="G59" s="57"/>
      <c r="H59" s="57"/>
      <c r="I59" s="57"/>
      <c r="J59" s="57"/>
      <c r="K59" s="57"/>
      <c r="L59" s="61">
        <f>L66+L67+L68+L69+L70</f>
        <v>60000</v>
      </c>
      <c r="M59" s="61">
        <f t="shared" ref="M59:O59" si="12">M66+M67+M68+M69+M70+M71</f>
        <v>60000</v>
      </c>
      <c r="N59" s="59">
        <f t="shared" si="12"/>
        <v>370000</v>
      </c>
      <c r="O59" s="59">
        <f t="shared" si="12"/>
        <v>0</v>
      </c>
      <c r="P59" s="59">
        <f>O59+N59+M59+L59</f>
        <v>490000</v>
      </c>
      <c r="Q59" s="25">
        <f>Q68+Q69+Q70+Q71</f>
        <v>10000</v>
      </c>
      <c r="R59" s="25">
        <f>R68+R69+R70+R72</f>
        <v>10000</v>
      </c>
      <c r="S59" s="25">
        <f>S68+S69+S70+S71</f>
        <v>20000</v>
      </c>
      <c r="T59" s="25">
        <f t="shared" ref="T59:U59" si="13">T68+T69</f>
        <v>0</v>
      </c>
      <c r="U59" s="25">
        <f t="shared" si="13"/>
        <v>40000</v>
      </c>
      <c r="V59" s="56"/>
      <c r="W59" s="56"/>
      <c r="X59" s="56"/>
      <c r="Y59" s="56"/>
      <c r="Z59" s="58"/>
      <c r="AA59" s="42"/>
      <c r="AB59" s="42"/>
      <c r="AC59" s="42"/>
      <c r="AD59" s="42"/>
      <c r="AE59" s="42"/>
      <c r="AF59" s="42"/>
      <c r="AG59" s="5"/>
    </row>
    <row r="60" spans="1:33" ht="12.75" customHeight="1" x14ac:dyDescent="0.3">
      <c r="A60" s="65" t="s">
        <v>25</v>
      </c>
      <c r="B60" s="36"/>
      <c r="C60" s="36"/>
      <c r="D60" s="36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35"/>
      <c r="W60" s="35"/>
      <c r="X60" s="35"/>
      <c r="Y60" s="35"/>
      <c r="Z60" s="11"/>
      <c r="AA60" s="36"/>
      <c r="AB60" s="36"/>
      <c r="AC60" s="36"/>
      <c r="AD60" s="36"/>
      <c r="AE60" s="36"/>
      <c r="AF60" s="36"/>
      <c r="AG60" s="5"/>
    </row>
    <row r="61" spans="1:33" ht="12.75" customHeight="1" x14ac:dyDescent="0.3">
      <c r="A61" s="39" t="s">
        <v>68</v>
      </c>
      <c r="B61" s="60"/>
      <c r="C61" s="76">
        <v>1</v>
      </c>
      <c r="D61" s="60"/>
      <c r="E61" s="14"/>
      <c r="F61" s="31">
        <f t="shared" ref="F61:F62" si="14">E61+D61+C61+B61</f>
        <v>1</v>
      </c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9"/>
      <c r="AA61" s="36"/>
      <c r="AB61" s="36"/>
      <c r="AC61" s="36"/>
      <c r="AD61" s="36"/>
      <c r="AE61" s="36"/>
      <c r="AF61" s="36"/>
      <c r="AG61" s="5"/>
    </row>
    <row r="62" spans="1:33" ht="43.5" customHeight="1" x14ac:dyDescent="0.3">
      <c r="A62" s="29" t="s">
        <v>69</v>
      </c>
      <c r="B62" s="60"/>
      <c r="C62" s="60"/>
      <c r="D62" s="60"/>
      <c r="E62" s="31">
        <v>1</v>
      </c>
      <c r="F62" s="31">
        <f t="shared" si="14"/>
        <v>1</v>
      </c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34"/>
      <c r="W62" s="34"/>
      <c r="X62" s="34"/>
      <c r="Y62" s="34"/>
      <c r="Z62" s="35"/>
      <c r="AA62" s="36"/>
      <c r="AB62" s="36"/>
      <c r="AC62" s="36"/>
      <c r="AD62" s="36"/>
      <c r="AE62" s="36"/>
      <c r="AF62" s="36"/>
      <c r="AG62" s="5"/>
    </row>
    <row r="63" spans="1:33" ht="12.75" customHeight="1" x14ac:dyDescent="0.3">
      <c r="A63" s="39"/>
      <c r="B63" s="60"/>
      <c r="C63" s="60"/>
      <c r="D63" s="60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35"/>
      <c r="W63" s="35"/>
      <c r="X63" s="35"/>
      <c r="Y63" s="35"/>
      <c r="Z63" s="11"/>
      <c r="AA63" s="36"/>
      <c r="AB63" s="36"/>
      <c r="AC63" s="36"/>
      <c r="AD63" s="36"/>
      <c r="AE63" s="36"/>
      <c r="AF63" s="36"/>
      <c r="AG63" s="5"/>
    </row>
    <row r="64" spans="1:33" ht="12.75" customHeight="1" x14ac:dyDescent="0.3">
      <c r="A64" s="40" t="s">
        <v>33</v>
      </c>
      <c r="B64" s="60"/>
      <c r="C64" s="60"/>
      <c r="D64" s="60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35"/>
      <c r="W64" s="35"/>
      <c r="X64" s="35"/>
      <c r="Y64" s="35"/>
      <c r="Z64" s="11"/>
      <c r="AA64" s="36"/>
      <c r="AB64" s="36"/>
      <c r="AC64" s="36"/>
      <c r="AD64" s="36"/>
      <c r="AE64" s="36"/>
      <c r="AF64" s="36"/>
      <c r="AG64" s="5"/>
    </row>
    <row r="65" spans="1:33" ht="26.25" customHeight="1" x14ac:dyDescent="0.3">
      <c r="A65" s="62" t="s">
        <v>46</v>
      </c>
      <c r="B65" s="60"/>
      <c r="C65" s="60"/>
      <c r="D65" s="60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35"/>
      <c r="W65" s="35"/>
      <c r="X65" s="35"/>
      <c r="Y65" s="35"/>
      <c r="Z65" s="11"/>
      <c r="AA65" s="36"/>
      <c r="AB65" s="36"/>
      <c r="AC65" s="36"/>
      <c r="AD65" s="36"/>
      <c r="AE65" s="36"/>
      <c r="AF65" s="36"/>
      <c r="AG65" s="5"/>
    </row>
    <row r="66" spans="1:33" ht="28.5" customHeight="1" x14ac:dyDescent="0.3">
      <c r="A66" s="50" t="s">
        <v>47</v>
      </c>
      <c r="B66" s="63">
        <v>10</v>
      </c>
      <c r="C66" s="64">
        <v>10</v>
      </c>
      <c r="D66" s="60"/>
      <c r="E66" s="14"/>
      <c r="F66" s="66">
        <f>E66+D66+C66+B66</f>
        <v>20</v>
      </c>
      <c r="G66" s="14"/>
      <c r="H66" s="14"/>
      <c r="I66" s="14"/>
      <c r="J66" s="14"/>
      <c r="K66" s="14"/>
      <c r="L66" s="49">
        <v>60000</v>
      </c>
      <c r="M66" s="49">
        <v>60000</v>
      </c>
      <c r="N66" s="14"/>
      <c r="O66" s="14"/>
      <c r="P66" s="49">
        <f>SUM(L66:O66)</f>
        <v>120000</v>
      </c>
      <c r="Q66" s="49"/>
      <c r="R66" s="49"/>
      <c r="S66" s="14"/>
      <c r="T66" s="14"/>
      <c r="U66" s="49"/>
      <c r="V66" s="35"/>
      <c r="W66" s="35"/>
      <c r="X66" s="35"/>
      <c r="Y66" s="35"/>
      <c r="Z66" s="11"/>
      <c r="AA66" s="36"/>
      <c r="AB66" s="36"/>
      <c r="AC66" s="36"/>
      <c r="AD66" s="36"/>
      <c r="AE66" s="36"/>
      <c r="AF66" s="36"/>
      <c r="AG66" s="5"/>
    </row>
    <row r="67" spans="1:33" ht="30" customHeight="1" x14ac:dyDescent="0.3">
      <c r="A67" s="62" t="s">
        <v>49</v>
      </c>
      <c r="B67" s="60"/>
      <c r="C67" s="60"/>
      <c r="D67" s="60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35"/>
      <c r="W67" s="35"/>
      <c r="X67" s="35"/>
      <c r="Y67" s="35"/>
      <c r="Z67" s="11"/>
      <c r="AA67" s="36"/>
      <c r="AB67" s="36"/>
      <c r="AC67" s="36"/>
      <c r="AD67" s="36"/>
      <c r="AE67" s="36"/>
      <c r="AF67" s="36"/>
      <c r="AG67" s="5"/>
    </row>
    <row r="68" spans="1:33" ht="31.5" customHeight="1" x14ac:dyDescent="0.3">
      <c r="A68" s="50" t="s">
        <v>51</v>
      </c>
      <c r="B68" s="60">
        <v>8</v>
      </c>
      <c r="C68" s="60">
        <v>8</v>
      </c>
      <c r="D68" s="60"/>
      <c r="E68" s="14"/>
      <c r="F68" s="66">
        <f>E68+D68+C68+B68</f>
        <v>16</v>
      </c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49">
        <v>10000</v>
      </c>
      <c r="R68" s="49">
        <v>10000</v>
      </c>
      <c r="S68" s="14"/>
      <c r="T68" s="14"/>
      <c r="U68" s="49">
        <f t="shared" ref="U68:U69" si="15">T68+S68+R68+Q68</f>
        <v>20000</v>
      </c>
      <c r="V68" s="35"/>
      <c r="W68" s="35"/>
      <c r="X68" s="35"/>
      <c r="Y68" s="35"/>
      <c r="Z68" s="11"/>
      <c r="AA68" s="36"/>
      <c r="AB68" s="36"/>
      <c r="AC68" s="36"/>
      <c r="AD68" s="36"/>
      <c r="AE68" s="36"/>
      <c r="AF68" s="36"/>
      <c r="AG68" s="5"/>
    </row>
    <row r="69" spans="1:33" ht="30" customHeight="1" x14ac:dyDescent="0.3">
      <c r="A69" s="68" t="s">
        <v>53</v>
      </c>
      <c r="B69" s="60"/>
      <c r="C69" s="60"/>
      <c r="D69" s="60"/>
      <c r="E69" s="14"/>
      <c r="F69" s="14"/>
      <c r="G69" s="14"/>
      <c r="H69" s="14"/>
      <c r="I69" s="14"/>
      <c r="J69" s="14"/>
      <c r="K69" s="14"/>
      <c r="L69" s="49"/>
      <c r="M69" s="14"/>
      <c r="N69" s="49">
        <v>370000</v>
      </c>
      <c r="O69" s="14"/>
      <c r="P69" s="49">
        <f>O69+N69+M69+L69</f>
        <v>370000</v>
      </c>
      <c r="Q69" s="14"/>
      <c r="R69" s="14"/>
      <c r="S69" s="49">
        <v>20000</v>
      </c>
      <c r="T69" s="14"/>
      <c r="U69" s="49">
        <f t="shared" si="15"/>
        <v>20000</v>
      </c>
      <c r="V69" s="35"/>
      <c r="W69" s="35"/>
      <c r="X69" s="35"/>
      <c r="Y69" s="35"/>
      <c r="Z69" s="11"/>
      <c r="AA69" s="36"/>
      <c r="AB69" s="36"/>
      <c r="AC69" s="36"/>
      <c r="AD69" s="36"/>
      <c r="AE69" s="36"/>
      <c r="AF69" s="36"/>
      <c r="AG69" s="5"/>
    </row>
    <row r="70" spans="1:33" ht="24" customHeight="1" x14ac:dyDescent="0.3">
      <c r="A70" s="69" t="s">
        <v>57</v>
      </c>
      <c r="B70" s="60"/>
      <c r="C70" s="60"/>
      <c r="D70" s="60"/>
      <c r="E70" s="14">
        <v>16</v>
      </c>
      <c r="F70" s="14">
        <f t="shared" ref="F70:F71" si="16">E70+D70+C70+B70</f>
        <v>16</v>
      </c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35"/>
      <c r="W70" s="35"/>
      <c r="X70" s="35"/>
      <c r="Y70" s="35"/>
      <c r="Z70" s="11"/>
      <c r="AA70" s="36"/>
      <c r="AB70" s="36"/>
      <c r="AC70" s="36"/>
      <c r="AD70" s="36"/>
      <c r="AE70" s="36"/>
      <c r="AF70" s="36"/>
      <c r="AG70" s="5"/>
    </row>
    <row r="71" spans="1:33" ht="24" customHeight="1" x14ac:dyDescent="0.3">
      <c r="A71" s="68" t="s">
        <v>61</v>
      </c>
      <c r="B71" s="60"/>
      <c r="C71" s="60"/>
      <c r="D71" s="60"/>
      <c r="E71" s="14">
        <v>16</v>
      </c>
      <c r="F71" s="14">
        <f t="shared" si="16"/>
        <v>16</v>
      </c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35"/>
      <c r="W71" s="35"/>
      <c r="X71" s="35"/>
      <c r="Y71" s="35"/>
      <c r="Z71" s="11"/>
      <c r="AA71" s="36"/>
      <c r="AB71" s="36"/>
      <c r="AC71" s="36"/>
      <c r="AD71" s="36"/>
      <c r="AE71" s="36"/>
      <c r="AF71" s="36"/>
      <c r="AG71" s="5"/>
    </row>
    <row r="72" spans="1:33" ht="12.75" customHeight="1" x14ac:dyDescent="0.3">
      <c r="A72" s="71"/>
      <c r="B72" s="60"/>
      <c r="C72" s="60"/>
      <c r="D72" s="60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35"/>
      <c r="W72" s="35"/>
      <c r="X72" s="35"/>
      <c r="Y72" s="35"/>
      <c r="Z72" s="11"/>
      <c r="AA72" s="36"/>
      <c r="AB72" s="36"/>
      <c r="AC72" s="36"/>
      <c r="AD72" s="36"/>
      <c r="AE72" s="36"/>
      <c r="AF72" s="36"/>
      <c r="AG72" s="5"/>
    </row>
    <row r="73" spans="1:33" ht="24.75" customHeight="1" x14ac:dyDescent="0.3">
      <c r="A73" s="80" t="s">
        <v>65</v>
      </c>
      <c r="B73" s="81"/>
      <c r="C73" s="81"/>
      <c r="D73" s="81"/>
      <c r="E73" s="57"/>
      <c r="F73" s="57"/>
      <c r="G73" s="57"/>
      <c r="H73" s="57"/>
      <c r="I73" s="57"/>
      <c r="J73" s="57"/>
      <c r="K73" s="57"/>
      <c r="L73" s="59">
        <f t="shared" ref="L73:U73" si="17">L74+L75+L76+L77+L78+L79+L80+L81</f>
        <v>0</v>
      </c>
      <c r="M73" s="59">
        <f t="shared" si="17"/>
        <v>250000</v>
      </c>
      <c r="N73" s="59">
        <f t="shared" si="17"/>
        <v>0</v>
      </c>
      <c r="O73" s="59">
        <f t="shared" si="17"/>
        <v>0</v>
      </c>
      <c r="P73" s="59">
        <f t="shared" si="17"/>
        <v>250000</v>
      </c>
      <c r="Q73" s="25">
        <f t="shared" si="17"/>
        <v>0</v>
      </c>
      <c r="R73" s="25">
        <f t="shared" si="17"/>
        <v>0</v>
      </c>
      <c r="S73" s="25">
        <f t="shared" si="17"/>
        <v>0</v>
      </c>
      <c r="T73" s="25">
        <f t="shared" si="17"/>
        <v>0</v>
      </c>
      <c r="U73" s="25">
        <f t="shared" si="17"/>
        <v>0</v>
      </c>
      <c r="V73" s="58"/>
      <c r="W73" s="58"/>
      <c r="X73" s="58"/>
      <c r="Y73" s="58"/>
      <c r="Z73" s="74"/>
      <c r="AA73" s="42"/>
      <c r="AB73" s="42"/>
      <c r="AC73" s="42"/>
      <c r="AD73" s="42"/>
      <c r="AE73" s="42"/>
      <c r="AF73" s="42"/>
      <c r="AG73" s="5"/>
    </row>
    <row r="74" spans="1:33" ht="12.75" customHeight="1" x14ac:dyDescent="0.3">
      <c r="A74" s="40" t="s">
        <v>25</v>
      </c>
      <c r="B74" s="60"/>
      <c r="C74" s="60"/>
      <c r="D74" s="60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35"/>
      <c r="W74" s="35"/>
      <c r="X74" s="35"/>
      <c r="Y74" s="35"/>
      <c r="Z74" s="11"/>
      <c r="AA74" s="36"/>
      <c r="AB74" s="36"/>
      <c r="AC74" s="36"/>
      <c r="AD74" s="36"/>
      <c r="AE74" s="36"/>
      <c r="AF74" s="36"/>
      <c r="AG74" s="5"/>
    </row>
    <row r="75" spans="1:33" ht="29.25" customHeight="1" x14ac:dyDescent="0.3">
      <c r="A75" s="75" t="s">
        <v>79</v>
      </c>
      <c r="B75" s="85">
        <v>0.82</v>
      </c>
      <c r="C75" s="85">
        <v>0.82</v>
      </c>
      <c r="D75" s="85">
        <v>0.82</v>
      </c>
      <c r="E75" s="86">
        <v>0.82</v>
      </c>
      <c r="F75" s="86">
        <v>0.82</v>
      </c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35"/>
      <c r="W75" s="35"/>
      <c r="X75" s="35"/>
      <c r="Y75" s="35"/>
      <c r="Z75" s="11"/>
      <c r="AA75" s="36"/>
      <c r="AB75" s="36"/>
      <c r="AC75" s="36"/>
      <c r="AD75" s="36"/>
      <c r="AE75" s="36"/>
      <c r="AF75" s="36"/>
      <c r="AG75" s="5"/>
    </row>
    <row r="76" spans="1:33" ht="24.75" customHeight="1" x14ac:dyDescent="0.3">
      <c r="A76" s="75" t="s">
        <v>81</v>
      </c>
      <c r="B76" s="85">
        <v>0.9</v>
      </c>
      <c r="C76" s="85">
        <v>0.9</v>
      </c>
      <c r="D76" s="85">
        <v>0.9</v>
      </c>
      <c r="E76" s="86">
        <v>0.9</v>
      </c>
      <c r="F76" s="86">
        <v>0.9</v>
      </c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35"/>
      <c r="W76" s="35"/>
      <c r="X76" s="35"/>
      <c r="Y76" s="35"/>
      <c r="Z76" s="11"/>
      <c r="AA76" s="36"/>
      <c r="AB76" s="36"/>
      <c r="AC76" s="36"/>
      <c r="AD76" s="36"/>
      <c r="AE76" s="36"/>
      <c r="AF76" s="36"/>
      <c r="AG76" s="5"/>
    </row>
    <row r="77" spans="1:33" ht="24.75" customHeight="1" x14ac:dyDescent="0.3">
      <c r="A77" s="75" t="s">
        <v>82</v>
      </c>
      <c r="B77" s="85">
        <v>1</v>
      </c>
      <c r="C77" s="63"/>
      <c r="D77" s="63"/>
      <c r="E77" s="66"/>
      <c r="F77" s="86">
        <f>E77+D77+C77+B77</f>
        <v>1</v>
      </c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35"/>
      <c r="W77" s="35"/>
      <c r="X77" s="35"/>
      <c r="Y77" s="35"/>
      <c r="Z77" s="11"/>
      <c r="AA77" s="36"/>
      <c r="AB77" s="36"/>
      <c r="AC77" s="36"/>
      <c r="AD77" s="36"/>
      <c r="AE77" s="36"/>
      <c r="AF77" s="36"/>
      <c r="AG77" s="5"/>
    </row>
    <row r="78" spans="1:33" ht="12.75" customHeight="1" x14ac:dyDescent="0.3">
      <c r="A78" s="40"/>
      <c r="B78" s="60"/>
      <c r="C78" s="60"/>
      <c r="D78" s="60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35"/>
      <c r="W78" s="35"/>
      <c r="X78" s="35"/>
      <c r="Y78" s="35"/>
      <c r="Z78" s="11"/>
      <c r="AA78" s="36"/>
      <c r="AB78" s="36"/>
      <c r="AC78" s="36"/>
      <c r="AD78" s="36"/>
      <c r="AE78" s="36"/>
      <c r="AF78" s="36"/>
      <c r="AG78" s="5"/>
    </row>
    <row r="79" spans="1:33" ht="12.75" customHeight="1" x14ac:dyDescent="0.3">
      <c r="A79" s="40" t="s">
        <v>36</v>
      </c>
      <c r="B79" s="60"/>
      <c r="C79" s="60"/>
      <c r="D79" s="60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35"/>
      <c r="W79" s="35"/>
      <c r="X79" s="35"/>
      <c r="Y79" s="35"/>
      <c r="Z79" s="11"/>
      <c r="AA79" s="36"/>
      <c r="AB79" s="36"/>
      <c r="AC79" s="36"/>
      <c r="AD79" s="36"/>
      <c r="AE79" s="36"/>
      <c r="AF79" s="36"/>
      <c r="AG79" s="5"/>
    </row>
    <row r="80" spans="1:33" ht="27" customHeight="1" x14ac:dyDescent="0.3">
      <c r="A80" s="62" t="s">
        <v>459</v>
      </c>
      <c r="B80" s="60"/>
      <c r="C80" s="60"/>
      <c r="D80" s="60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35"/>
      <c r="W80" s="35"/>
      <c r="X80" s="35"/>
      <c r="Y80" s="35"/>
      <c r="Z80" s="11"/>
      <c r="AA80" s="36"/>
      <c r="AB80" s="36"/>
      <c r="AC80" s="36"/>
      <c r="AD80" s="36"/>
      <c r="AE80" s="36"/>
      <c r="AF80" s="36"/>
      <c r="AG80" s="5"/>
    </row>
    <row r="81" spans="1:33" ht="28.5" customHeight="1" x14ac:dyDescent="0.3">
      <c r="A81" s="75" t="s">
        <v>67</v>
      </c>
      <c r="B81" s="60"/>
      <c r="C81" s="60">
        <v>98</v>
      </c>
      <c r="D81" s="60"/>
      <c r="E81" s="14"/>
      <c r="F81" s="14"/>
      <c r="G81" s="14"/>
      <c r="H81" s="14"/>
      <c r="I81" s="14"/>
      <c r="J81" s="14"/>
      <c r="K81" s="14"/>
      <c r="L81" s="14"/>
      <c r="M81" s="88">
        <v>250000</v>
      </c>
      <c r="N81" s="14"/>
      <c r="O81" s="14"/>
      <c r="P81" s="49">
        <f>O81+N81+M81+L81</f>
        <v>250000</v>
      </c>
      <c r="Q81" s="14"/>
      <c r="R81" s="14"/>
      <c r="S81" s="14"/>
      <c r="T81" s="14"/>
      <c r="U81" s="14"/>
      <c r="V81" s="35"/>
      <c r="W81" s="35"/>
      <c r="X81" s="35"/>
      <c r="Y81" s="35"/>
      <c r="Z81" s="11"/>
      <c r="AA81" s="36"/>
      <c r="AB81" s="36"/>
      <c r="AC81" s="36"/>
      <c r="AD81" s="36"/>
      <c r="AE81" s="36"/>
      <c r="AF81" s="36"/>
      <c r="AG81" s="5"/>
    </row>
    <row r="82" spans="1:33" ht="30.6" customHeight="1" x14ac:dyDescent="0.3">
      <c r="A82" s="62" t="s">
        <v>70</v>
      </c>
      <c r="B82" s="60"/>
      <c r="C82" s="60"/>
      <c r="D82" s="60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35"/>
      <c r="W82" s="35"/>
      <c r="X82" s="35"/>
      <c r="Y82" s="35"/>
      <c r="Z82" s="11"/>
      <c r="AA82" s="36"/>
      <c r="AB82" s="36"/>
      <c r="AC82" s="36"/>
      <c r="AD82" s="36"/>
      <c r="AE82" s="36"/>
      <c r="AF82" s="36"/>
      <c r="AG82" s="5"/>
    </row>
    <row r="83" spans="1:33" ht="30" customHeight="1" x14ac:dyDescent="0.3">
      <c r="A83" s="62" t="s">
        <v>85</v>
      </c>
      <c r="B83" s="60">
        <v>80</v>
      </c>
      <c r="C83" s="60">
        <v>80</v>
      </c>
      <c r="D83" s="60">
        <v>80</v>
      </c>
      <c r="E83" s="60">
        <v>80</v>
      </c>
      <c r="F83" s="60">
        <v>80</v>
      </c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35"/>
      <c r="W83" s="35"/>
      <c r="X83" s="35"/>
      <c r="Y83" s="35"/>
      <c r="Z83" s="11"/>
      <c r="AA83" s="36"/>
      <c r="AB83" s="36"/>
      <c r="AC83" s="36"/>
      <c r="AD83" s="36"/>
      <c r="AE83" s="36"/>
      <c r="AF83" s="36"/>
      <c r="AG83" s="5"/>
    </row>
    <row r="84" spans="1:33" ht="12.75" customHeight="1" x14ac:dyDescent="0.3">
      <c r="A84" s="71" t="s">
        <v>86</v>
      </c>
      <c r="B84" s="60">
        <v>5</v>
      </c>
      <c r="C84" s="60">
        <v>5</v>
      </c>
      <c r="D84" s="60">
        <v>5</v>
      </c>
      <c r="E84" s="60">
        <v>5</v>
      </c>
      <c r="F84" s="60">
        <v>5</v>
      </c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35"/>
      <c r="W84" s="35"/>
      <c r="X84" s="35"/>
      <c r="Y84" s="35"/>
      <c r="Z84" s="11"/>
      <c r="AA84" s="36"/>
      <c r="AB84" s="36"/>
      <c r="AC84" s="36"/>
      <c r="AD84" s="36"/>
      <c r="AE84" s="36"/>
      <c r="AF84" s="36"/>
      <c r="AG84" s="5"/>
    </row>
    <row r="85" spans="1:33" ht="12.75" customHeight="1" x14ac:dyDescent="0.3">
      <c r="A85" s="71" t="s">
        <v>87</v>
      </c>
      <c r="B85" s="60">
        <v>9</v>
      </c>
      <c r="C85" s="60">
        <v>9</v>
      </c>
      <c r="D85" s="60">
        <v>9</v>
      </c>
      <c r="E85" s="60">
        <v>9</v>
      </c>
      <c r="F85" s="60">
        <v>9</v>
      </c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35"/>
      <c r="W85" s="35"/>
      <c r="X85" s="35"/>
      <c r="Y85" s="35"/>
      <c r="Z85" s="11"/>
      <c r="AA85" s="36"/>
      <c r="AB85" s="36"/>
      <c r="AC85" s="36"/>
      <c r="AD85" s="36"/>
      <c r="AE85" s="36"/>
      <c r="AF85" s="36"/>
      <c r="AG85" s="5"/>
    </row>
    <row r="86" spans="1:33" ht="12.75" customHeight="1" x14ac:dyDescent="0.3">
      <c r="A86" s="71" t="s">
        <v>88</v>
      </c>
      <c r="B86" s="60">
        <v>66</v>
      </c>
      <c r="C86" s="60">
        <v>66</v>
      </c>
      <c r="D86" s="60">
        <v>66</v>
      </c>
      <c r="E86" s="60">
        <v>66</v>
      </c>
      <c r="F86" s="60">
        <v>66</v>
      </c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35"/>
      <c r="W86" s="35"/>
      <c r="X86" s="35"/>
      <c r="Y86" s="35"/>
      <c r="Z86" s="11"/>
      <c r="AA86" s="36"/>
      <c r="AB86" s="36"/>
      <c r="AC86" s="36"/>
      <c r="AD86" s="36"/>
      <c r="AE86" s="36"/>
      <c r="AF86" s="36"/>
      <c r="AG86" s="5"/>
    </row>
    <row r="87" spans="1:33" ht="12.75" customHeight="1" x14ac:dyDescent="0.3">
      <c r="A87" s="71" t="s">
        <v>90</v>
      </c>
      <c r="B87" s="60">
        <v>1820</v>
      </c>
      <c r="C87" s="60">
        <v>1820</v>
      </c>
      <c r="D87" s="60">
        <v>1920</v>
      </c>
      <c r="E87" s="60">
        <v>1820</v>
      </c>
      <c r="F87" s="60">
        <v>1820</v>
      </c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35"/>
      <c r="W87" s="35"/>
      <c r="X87" s="35"/>
      <c r="Y87" s="35"/>
      <c r="Z87" s="11"/>
      <c r="AA87" s="36"/>
      <c r="AB87" s="36"/>
      <c r="AC87" s="36"/>
      <c r="AD87" s="36"/>
      <c r="AE87" s="36"/>
      <c r="AF87" s="36"/>
      <c r="AG87" s="5"/>
    </row>
    <row r="88" spans="1:33" ht="12.75" customHeight="1" x14ac:dyDescent="0.3">
      <c r="A88" s="40"/>
      <c r="B88" s="60"/>
      <c r="C88" s="60"/>
      <c r="D88" s="60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35"/>
      <c r="W88" s="35"/>
      <c r="X88" s="35"/>
      <c r="Y88" s="35"/>
      <c r="Z88" s="11"/>
      <c r="AA88" s="36"/>
      <c r="AB88" s="36"/>
      <c r="AC88" s="36"/>
      <c r="AD88" s="36"/>
      <c r="AE88" s="36"/>
      <c r="AF88" s="36"/>
      <c r="AG88" s="5"/>
    </row>
    <row r="89" spans="1:33" ht="24.75" customHeight="1" x14ac:dyDescent="0.3">
      <c r="A89" s="22" t="s">
        <v>71</v>
      </c>
      <c r="B89" s="42"/>
      <c r="C89" s="42"/>
      <c r="D89" s="42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41">
        <f>Q96+Q113+Q136+Q141</f>
        <v>1040604.325</v>
      </c>
      <c r="R89" s="241">
        <f>R96+R113+R136+R141</f>
        <v>3613704.3250000002</v>
      </c>
      <c r="S89" s="241">
        <f>S96+S113+S136+S141</f>
        <v>4305054.3250000002</v>
      </c>
      <c r="T89" s="241">
        <f>T96+T113+T136+T141</f>
        <v>1417804.325</v>
      </c>
      <c r="U89" s="241">
        <f>U96+U113+U136+U141</f>
        <v>10377167.300000001</v>
      </c>
      <c r="V89" s="56"/>
      <c r="W89" s="56"/>
      <c r="X89" s="56"/>
      <c r="Y89" s="56"/>
      <c r="Z89" s="58"/>
      <c r="AA89" s="42"/>
      <c r="AB89" s="42"/>
      <c r="AC89" s="42"/>
      <c r="AD89" s="42"/>
      <c r="AE89" s="42"/>
      <c r="AF89" s="42"/>
      <c r="AG89" s="5"/>
    </row>
    <row r="90" spans="1:33" ht="12.75" customHeight="1" x14ac:dyDescent="0.3">
      <c r="A90" s="242" t="s">
        <v>416</v>
      </c>
      <c r="B90" s="36"/>
      <c r="C90" s="36"/>
      <c r="D90" s="36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34"/>
      <c r="W90" s="34"/>
      <c r="X90" s="34"/>
      <c r="Y90" s="34"/>
      <c r="Z90" s="35"/>
      <c r="AA90" s="36"/>
      <c r="AB90" s="36"/>
      <c r="AC90" s="36"/>
      <c r="AD90" s="36"/>
      <c r="AE90" s="36"/>
      <c r="AF90" s="36"/>
      <c r="AG90" s="5"/>
    </row>
    <row r="91" spans="1:33" ht="31.5" customHeight="1" x14ac:dyDescent="0.3">
      <c r="A91" s="84" t="s">
        <v>94</v>
      </c>
      <c r="B91" s="36"/>
      <c r="C91" s="36"/>
      <c r="D91" s="36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34"/>
      <c r="W91" s="34"/>
      <c r="X91" s="34"/>
      <c r="Y91" s="34"/>
      <c r="Z91" s="35"/>
      <c r="AA91" s="36"/>
      <c r="AB91" s="36"/>
      <c r="AC91" s="36"/>
      <c r="AD91" s="36"/>
      <c r="AE91" s="36"/>
      <c r="AF91" s="36"/>
      <c r="AG91" s="5"/>
    </row>
    <row r="92" spans="1:33" ht="29.25" customHeight="1" x14ac:dyDescent="0.3">
      <c r="A92" s="69" t="s">
        <v>95</v>
      </c>
      <c r="B92" s="36"/>
      <c r="C92" s="36"/>
      <c r="D92" s="36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34"/>
      <c r="W92" s="34"/>
      <c r="X92" s="34"/>
      <c r="Y92" s="34"/>
      <c r="Z92" s="35"/>
      <c r="AA92" s="36"/>
      <c r="AB92" s="36"/>
      <c r="AC92" s="36"/>
      <c r="AD92" s="36"/>
      <c r="AE92" s="36"/>
      <c r="AF92" s="36"/>
      <c r="AG92" s="5"/>
    </row>
    <row r="93" spans="1:33" ht="12.75" customHeight="1" x14ac:dyDescent="0.3">
      <c r="A93" s="84" t="s">
        <v>96</v>
      </c>
      <c r="B93" s="36"/>
      <c r="C93" s="36"/>
      <c r="D93" s="36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34"/>
      <c r="W93" s="34"/>
      <c r="X93" s="34"/>
      <c r="Y93" s="34"/>
      <c r="Z93" s="35"/>
      <c r="AA93" s="36"/>
      <c r="AB93" s="36"/>
      <c r="AC93" s="36"/>
      <c r="AD93" s="36"/>
      <c r="AE93" s="36"/>
      <c r="AF93" s="36"/>
      <c r="AG93" s="5"/>
    </row>
    <row r="94" spans="1:33" ht="12.75" customHeight="1" x14ac:dyDescent="0.3">
      <c r="A94" s="84" t="s">
        <v>97</v>
      </c>
      <c r="B94" s="36"/>
      <c r="C94" s="36"/>
      <c r="D94" s="36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34"/>
      <c r="W94" s="34"/>
      <c r="X94" s="34"/>
      <c r="Y94" s="34"/>
      <c r="Z94" s="35"/>
      <c r="AA94" s="36"/>
      <c r="AB94" s="36"/>
      <c r="AC94" s="36"/>
      <c r="AD94" s="36"/>
      <c r="AE94" s="36"/>
      <c r="AF94" s="36"/>
      <c r="AG94" s="5"/>
    </row>
    <row r="95" spans="1:33" ht="12.6" customHeight="1" x14ac:dyDescent="0.3">
      <c r="A95" s="77"/>
      <c r="B95" s="36"/>
      <c r="C95" s="36"/>
      <c r="D95" s="36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34"/>
      <c r="W95" s="34"/>
      <c r="X95" s="34"/>
      <c r="Y95" s="34"/>
      <c r="Z95" s="35"/>
      <c r="AA95" s="36"/>
      <c r="AB95" s="36"/>
      <c r="AC95" s="36"/>
      <c r="AD95" s="36"/>
      <c r="AE95" s="36"/>
      <c r="AF95" s="36"/>
      <c r="AG95" s="5"/>
    </row>
    <row r="96" spans="1:33" ht="25.95" customHeight="1" x14ac:dyDescent="0.3">
      <c r="A96" s="243" t="s">
        <v>417</v>
      </c>
      <c r="B96" s="229"/>
      <c r="C96" s="229"/>
      <c r="D96" s="229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1">
        <f>Q104+Q110</f>
        <v>0</v>
      </c>
      <c r="R96" s="232">
        <f>R100+R104+R110</f>
        <v>1700000</v>
      </c>
      <c r="S96" s="232">
        <f>S100+S104+S107+S110</f>
        <v>1190000</v>
      </c>
      <c r="T96" s="232">
        <f>T100+T104+T107+T110+T111</f>
        <v>100000</v>
      </c>
      <c r="U96" s="232">
        <f>U100+U104+U107+U110+U111</f>
        <v>2990000</v>
      </c>
      <c r="V96" s="233"/>
      <c r="W96" s="233"/>
      <c r="X96" s="233"/>
      <c r="Y96" s="233"/>
      <c r="Z96" s="234"/>
      <c r="AA96" s="229"/>
      <c r="AB96" s="229"/>
      <c r="AC96" s="229"/>
      <c r="AD96" s="229"/>
      <c r="AE96" s="229"/>
      <c r="AF96" s="229"/>
      <c r="AG96" s="5"/>
    </row>
    <row r="97" spans="1:33" ht="26.4" customHeight="1" x14ac:dyDescent="0.3">
      <c r="A97" s="96" t="s">
        <v>101</v>
      </c>
      <c r="B97" s="91"/>
      <c r="C97" s="91"/>
      <c r="D97" s="91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3"/>
      <c r="R97" s="93"/>
      <c r="S97" s="93"/>
      <c r="T97" s="93"/>
      <c r="U97" s="93"/>
      <c r="V97" s="94"/>
      <c r="W97" s="94"/>
      <c r="X97" s="94"/>
      <c r="Y97" s="94"/>
      <c r="Z97" s="95"/>
      <c r="AA97" s="91"/>
      <c r="AB97" s="91"/>
      <c r="AC97" s="91"/>
      <c r="AD97" s="91"/>
      <c r="AE97" s="91"/>
      <c r="AF97" s="91"/>
      <c r="AG97" s="5"/>
    </row>
    <row r="98" spans="1:33" ht="27" customHeight="1" x14ac:dyDescent="0.3">
      <c r="A98" s="69" t="s">
        <v>103</v>
      </c>
      <c r="B98" s="36"/>
      <c r="C98" s="36"/>
      <c r="D98" s="36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34"/>
      <c r="W98" s="34"/>
      <c r="X98" s="34"/>
      <c r="Y98" s="34"/>
      <c r="Z98" s="35"/>
      <c r="AA98" s="36"/>
      <c r="AB98" s="36"/>
      <c r="AC98" s="36"/>
      <c r="AD98" s="36"/>
      <c r="AE98" s="36"/>
      <c r="AF98" s="36"/>
      <c r="AG98" s="5"/>
    </row>
    <row r="99" spans="1:33" ht="12.75" customHeight="1" x14ac:dyDescent="0.3">
      <c r="A99" s="77" t="s">
        <v>104</v>
      </c>
      <c r="B99" s="36"/>
      <c r="C99" s="36"/>
      <c r="D99" s="36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34"/>
      <c r="W99" s="34"/>
      <c r="X99" s="34"/>
      <c r="Y99" s="34"/>
      <c r="Z99" s="35"/>
      <c r="AA99" s="36"/>
      <c r="AB99" s="36"/>
      <c r="AC99" s="36"/>
      <c r="AD99" s="36"/>
      <c r="AE99" s="36"/>
      <c r="AF99" s="36"/>
      <c r="AG99" s="5"/>
    </row>
    <row r="100" spans="1:33" ht="25.5" customHeight="1" x14ac:dyDescent="0.3">
      <c r="A100" s="84" t="s">
        <v>105</v>
      </c>
      <c r="B100" s="36"/>
      <c r="C100" s="36"/>
      <c r="D100" s="36">
        <v>98</v>
      </c>
      <c r="E100" s="14"/>
      <c r="F100" s="14">
        <f>E100+D100+C100+B100</f>
        <v>98</v>
      </c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49"/>
      <c r="R100" s="49"/>
      <c r="S100" s="49">
        <v>490000</v>
      </c>
      <c r="T100" s="14"/>
      <c r="U100" s="49">
        <f>T100+S100+R100+Q100</f>
        <v>490000</v>
      </c>
      <c r="V100" s="34"/>
      <c r="W100" s="34"/>
      <c r="X100" s="34"/>
      <c r="Y100" s="34"/>
      <c r="Z100" s="35"/>
      <c r="AA100" s="36"/>
      <c r="AB100" s="36"/>
      <c r="AC100" s="36"/>
      <c r="AD100" s="36"/>
      <c r="AE100" s="36"/>
      <c r="AF100" s="36"/>
      <c r="AG100" s="5"/>
    </row>
    <row r="101" spans="1:33" ht="25.5" customHeight="1" x14ac:dyDescent="0.3">
      <c r="A101" s="77" t="s">
        <v>106</v>
      </c>
      <c r="B101" s="36"/>
      <c r="C101" s="36"/>
      <c r="D101" s="36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49"/>
      <c r="R101" s="49"/>
      <c r="S101" s="14"/>
      <c r="T101" s="14"/>
      <c r="U101" s="14"/>
      <c r="V101" s="34"/>
      <c r="W101" s="34"/>
      <c r="X101" s="34"/>
      <c r="Y101" s="34"/>
      <c r="Z101" s="35"/>
      <c r="AA101" s="36"/>
      <c r="AB101" s="36"/>
      <c r="AC101" s="36"/>
      <c r="AD101" s="36"/>
      <c r="AE101" s="36"/>
      <c r="AF101" s="36"/>
      <c r="AG101" s="5"/>
    </row>
    <row r="102" spans="1:33" ht="12.75" customHeight="1" x14ac:dyDescent="0.3">
      <c r="A102" s="77" t="s">
        <v>108</v>
      </c>
      <c r="B102" s="36"/>
      <c r="C102" s="36"/>
      <c r="D102" s="36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34"/>
      <c r="W102" s="34"/>
      <c r="X102" s="34"/>
      <c r="Y102" s="34"/>
      <c r="Z102" s="35"/>
      <c r="AA102" s="36"/>
      <c r="AB102" s="36"/>
      <c r="AC102" s="36"/>
      <c r="AD102" s="36"/>
      <c r="AE102" s="36"/>
      <c r="AF102" s="36"/>
      <c r="AG102" s="5"/>
    </row>
    <row r="103" spans="1:33" ht="12.75" customHeight="1" x14ac:dyDescent="0.3">
      <c r="A103" s="77" t="s">
        <v>110</v>
      </c>
      <c r="B103" s="36"/>
      <c r="C103" s="36"/>
      <c r="D103" s="36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34"/>
      <c r="W103" s="34"/>
      <c r="X103" s="34"/>
      <c r="Y103" s="34"/>
      <c r="Z103" s="35"/>
      <c r="AA103" s="36"/>
      <c r="AB103" s="36"/>
      <c r="AC103" s="36"/>
      <c r="AD103" s="36"/>
      <c r="AE103" s="36"/>
      <c r="AF103" s="36"/>
      <c r="AG103" s="5"/>
    </row>
    <row r="104" spans="1:33" ht="12.75" customHeight="1" x14ac:dyDescent="0.3">
      <c r="A104" s="84" t="s">
        <v>111</v>
      </c>
      <c r="B104" s="36"/>
      <c r="C104" s="66">
        <v>2</v>
      </c>
      <c r="D104" s="36">
        <v>3</v>
      </c>
      <c r="E104" s="14"/>
      <c r="F104" s="14">
        <f>E104+D104+C104+B104</f>
        <v>5</v>
      </c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49">
        <v>1700000</v>
      </c>
      <c r="S104" s="14"/>
      <c r="T104" s="14"/>
      <c r="U104" s="49">
        <f t="shared" ref="U104" si="18">T104+S104+R104+Q104</f>
        <v>1700000</v>
      </c>
      <c r="V104" s="34"/>
      <c r="W104" s="34"/>
      <c r="X104" s="34"/>
      <c r="Y104" s="34"/>
      <c r="Z104" s="35"/>
      <c r="AA104" s="36"/>
      <c r="AB104" s="36"/>
      <c r="AC104" s="36"/>
      <c r="AD104" s="36"/>
      <c r="AE104" s="36"/>
      <c r="AF104" s="36"/>
      <c r="AG104" s="5"/>
    </row>
    <row r="105" spans="1:33" ht="12.75" customHeight="1" x14ac:dyDescent="0.3">
      <c r="A105" s="77" t="s">
        <v>112</v>
      </c>
      <c r="B105" s="36"/>
      <c r="C105" s="36"/>
      <c r="D105" s="36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49"/>
      <c r="R105" s="49"/>
      <c r="S105" s="14"/>
      <c r="T105" s="14"/>
      <c r="U105" s="49"/>
      <c r="V105" s="34"/>
      <c r="W105" s="34"/>
      <c r="X105" s="34"/>
      <c r="Y105" s="34"/>
      <c r="Z105" s="35"/>
      <c r="AA105" s="36"/>
      <c r="AB105" s="36"/>
      <c r="AC105" s="36"/>
      <c r="AD105" s="36"/>
      <c r="AE105" s="36"/>
      <c r="AF105" s="36"/>
      <c r="AG105" s="5"/>
    </row>
    <row r="106" spans="1:33" ht="12.75" customHeight="1" x14ac:dyDescent="0.3">
      <c r="A106" s="77" t="s">
        <v>104</v>
      </c>
      <c r="B106" s="36"/>
      <c r="C106" s="36"/>
      <c r="D106" s="36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49"/>
      <c r="R106" s="14"/>
      <c r="S106" s="14"/>
      <c r="T106" s="14"/>
      <c r="U106" s="14"/>
      <c r="V106" s="34"/>
      <c r="W106" s="34"/>
      <c r="X106" s="34"/>
      <c r="Y106" s="34"/>
      <c r="Z106" s="35"/>
      <c r="AA106" s="36"/>
      <c r="AB106" s="36"/>
      <c r="AC106" s="36"/>
      <c r="AD106" s="36"/>
      <c r="AE106" s="36"/>
      <c r="AF106" s="36"/>
      <c r="AG106" s="5"/>
    </row>
    <row r="107" spans="1:33" ht="12.75" customHeight="1" x14ac:dyDescent="0.3">
      <c r="A107" s="84" t="s">
        <v>113</v>
      </c>
      <c r="B107" s="36"/>
      <c r="C107" s="36"/>
      <c r="D107" s="36">
        <v>3</v>
      </c>
      <c r="E107" s="14">
        <v>2</v>
      </c>
      <c r="F107" s="14">
        <f>E107+D107+C107+B107</f>
        <v>5</v>
      </c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49">
        <v>200000</v>
      </c>
      <c r="T107" s="88">
        <v>100000</v>
      </c>
      <c r="U107" s="49">
        <f>T107+S107+R107+Q107</f>
        <v>300000</v>
      </c>
      <c r="V107" s="34"/>
      <c r="W107" s="34"/>
      <c r="X107" s="34"/>
      <c r="Y107" s="34"/>
      <c r="Z107" s="35"/>
      <c r="AA107" s="36"/>
      <c r="AB107" s="36"/>
      <c r="AC107" s="36"/>
      <c r="AD107" s="36"/>
      <c r="AE107" s="36"/>
      <c r="AF107" s="36"/>
      <c r="AG107" s="5"/>
    </row>
    <row r="108" spans="1:33" ht="58.5" customHeight="1" x14ac:dyDescent="0.3">
      <c r="A108" s="68" t="s">
        <v>393</v>
      </c>
      <c r="B108" s="60"/>
      <c r="C108" s="60"/>
      <c r="D108" s="60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35"/>
      <c r="W108" s="35"/>
      <c r="X108" s="35"/>
      <c r="Y108" s="35"/>
      <c r="Z108" s="11"/>
      <c r="AA108" s="36"/>
      <c r="AB108" s="36"/>
      <c r="AC108" s="36"/>
      <c r="AD108" s="36"/>
      <c r="AE108" s="36"/>
      <c r="AF108" s="108" t="s">
        <v>114</v>
      </c>
      <c r="AG108" s="5"/>
    </row>
    <row r="109" spans="1:33" ht="25.5" customHeight="1" x14ac:dyDescent="0.3">
      <c r="A109" s="110" t="s">
        <v>115</v>
      </c>
      <c r="B109" s="111"/>
      <c r="C109" s="60"/>
      <c r="D109" s="60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35"/>
      <c r="W109" s="35"/>
      <c r="X109" s="35"/>
      <c r="Y109" s="35"/>
      <c r="Z109" s="11"/>
      <c r="AA109" s="36"/>
      <c r="AB109" s="36"/>
      <c r="AC109" s="36"/>
      <c r="AD109" s="36"/>
      <c r="AE109" s="36"/>
      <c r="AF109" s="36"/>
      <c r="AG109" s="5"/>
    </row>
    <row r="110" spans="1:33" ht="14.25" customHeight="1" x14ac:dyDescent="0.3">
      <c r="A110" s="112" t="s">
        <v>120</v>
      </c>
      <c r="B110" s="111"/>
      <c r="C110" s="60">
        <v>5</v>
      </c>
      <c r="D110" s="60"/>
      <c r="E110" s="14"/>
      <c r="F110" s="14">
        <f>E110+D110+C110+B110</f>
        <v>5</v>
      </c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88">
        <v>500000</v>
      </c>
      <c r="T110" s="14"/>
      <c r="U110" s="88">
        <f>T110+S110+R110+Q110</f>
        <v>500000</v>
      </c>
      <c r="V110" s="35"/>
      <c r="W110" s="35"/>
      <c r="X110" s="35"/>
      <c r="Y110" s="35"/>
      <c r="Z110" s="11"/>
      <c r="AA110" s="36"/>
      <c r="AB110" s="36"/>
      <c r="AC110" s="36"/>
      <c r="AD110" s="36"/>
      <c r="AE110" s="36"/>
      <c r="AF110" s="36"/>
      <c r="AG110" s="5"/>
    </row>
    <row r="111" spans="1:33" ht="12.75" customHeight="1" x14ac:dyDescent="0.3">
      <c r="A111" s="112" t="s">
        <v>123</v>
      </c>
      <c r="B111" s="111"/>
      <c r="C111" s="60"/>
      <c r="D111" s="60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35"/>
      <c r="W111" s="35"/>
      <c r="X111" s="35"/>
      <c r="Y111" s="35"/>
      <c r="Z111" s="11"/>
      <c r="AA111" s="36"/>
      <c r="AB111" s="36"/>
      <c r="AC111" s="36"/>
      <c r="AD111" s="36"/>
      <c r="AE111" s="36"/>
      <c r="AF111" s="36"/>
      <c r="AG111" s="5"/>
    </row>
    <row r="112" spans="1:33" ht="12.75" customHeight="1" x14ac:dyDescent="0.3">
      <c r="A112" s="68"/>
      <c r="B112" s="111"/>
      <c r="C112" s="60"/>
      <c r="D112" s="60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35"/>
      <c r="W112" s="35"/>
      <c r="X112" s="35"/>
      <c r="Y112" s="35"/>
      <c r="Z112" s="11"/>
      <c r="AA112" s="36"/>
      <c r="AB112" s="36"/>
      <c r="AC112" s="36"/>
      <c r="AD112" s="36"/>
      <c r="AE112" s="36"/>
      <c r="AF112" s="36"/>
      <c r="AG112" s="5"/>
    </row>
    <row r="113" spans="1:33" ht="25.5" customHeight="1" x14ac:dyDescent="0.3">
      <c r="A113" s="235" t="s">
        <v>418</v>
      </c>
      <c r="B113" s="236"/>
      <c r="C113" s="237"/>
      <c r="D113" s="237"/>
      <c r="E113" s="230"/>
      <c r="F113" s="230"/>
      <c r="G113" s="230"/>
      <c r="H113" s="230"/>
      <c r="I113" s="230"/>
      <c r="J113" s="230"/>
      <c r="K113" s="230"/>
      <c r="L113" s="230"/>
      <c r="M113" s="230"/>
      <c r="N113" s="230"/>
      <c r="O113" s="230"/>
      <c r="P113" s="230"/>
      <c r="Q113" s="232">
        <f>Q117+Q120+Q121+Q122+Q123+Q124+Q126+Q127+Q129+Q132+Q133+Q134</f>
        <v>0</v>
      </c>
      <c r="R113" s="232">
        <f>R117+R120+R121+R122+R123+R124+R126+R127+R129+R132+R133+R134</f>
        <v>873100</v>
      </c>
      <c r="S113" s="232">
        <f>S117+S120+S121+S122+S123+S124+S126+S127+S129+S132+S133+S134</f>
        <v>1757200</v>
      </c>
      <c r="T113" s="232">
        <f>T117+T120+T121+T122+T123+T124+T126+T127+T129+T132+T133+T134</f>
        <v>277200</v>
      </c>
      <c r="U113" s="232">
        <f>U117+U120+U121+U122+U123+U124+U126+U127+U129+U132+U133+U134</f>
        <v>2907500</v>
      </c>
      <c r="V113" s="234"/>
      <c r="W113" s="234"/>
      <c r="X113" s="234"/>
      <c r="Y113" s="234"/>
      <c r="Z113" s="238"/>
      <c r="AA113" s="229"/>
      <c r="AB113" s="229"/>
      <c r="AC113" s="229"/>
      <c r="AD113" s="229"/>
      <c r="AE113" s="229"/>
      <c r="AF113" s="229"/>
      <c r="AG113" s="115"/>
    </row>
    <row r="114" spans="1:33" ht="12.75" customHeight="1" x14ac:dyDescent="0.3">
      <c r="A114" s="116" t="s">
        <v>36</v>
      </c>
      <c r="B114" s="111"/>
      <c r="C114" s="60"/>
      <c r="D114" s="60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35"/>
      <c r="W114" s="35"/>
      <c r="X114" s="35"/>
      <c r="Y114" s="35"/>
      <c r="Z114" s="11"/>
      <c r="AA114" s="36"/>
      <c r="AB114" s="36"/>
      <c r="AC114" s="36"/>
      <c r="AD114" s="36"/>
      <c r="AE114" s="36"/>
      <c r="AF114" s="36"/>
      <c r="AG114" s="5"/>
    </row>
    <row r="115" spans="1:33" ht="41.4" customHeight="1" x14ac:dyDescent="0.3">
      <c r="A115" s="204" t="s">
        <v>396</v>
      </c>
      <c r="B115" s="111"/>
      <c r="C115" s="60"/>
      <c r="D115" s="60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35"/>
      <c r="W115" s="35"/>
      <c r="X115" s="35"/>
      <c r="Y115" s="35"/>
      <c r="Z115" s="11"/>
      <c r="AA115" s="36"/>
      <c r="AB115" s="36"/>
      <c r="AC115" s="36"/>
      <c r="AD115" s="36"/>
      <c r="AE115" s="36"/>
      <c r="AF115" s="36"/>
      <c r="AG115" s="5"/>
    </row>
    <row r="116" spans="1:33" ht="16.95" customHeight="1" x14ac:dyDescent="0.3">
      <c r="A116" s="204" t="s">
        <v>107</v>
      </c>
      <c r="B116" s="111"/>
      <c r="C116" s="60"/>
      <c r="D116" s="118"/>
      <c r="E116" s="14"/>
      <c r="F116" s="66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49"/>
      <c r="T116" s="14"/>
      <c r="U116" s="49"/>
      <c r="V116" s="35"/>
      <c r="W116" s="35"/>
      <c r="X116" s="35"/>
      <c r="Y116" s="35"/>
      <c r="Z116" s="11"/>
      <c r="AA116" s="36"/>
      <c r="AB116" s="36"/>
      <c r="AC116" s="36"/>
      <c r="AD116" s="36"/>
      <c r="AE116" s="36"/>
      <c r="AF116" s="36"/>
      <c r="AG116" s="5"/>
    </row>
    <row r="117" spans="1:33" ht="43.95" customHeight="1" x14ac:dyDescent="0.3">
      <c r="A117" s="117" t="s">
        <v>394</v>
      </c>
      <c r="B117" s="111"/>
      <c r="C117" s="63"/>
      <c r="D117" s="118">
        <v>5</v>
      </c>
      <c r="E117" s="14"/>
      <c r="F117" s="66">
        <f t="shared" ref="F117" si="19">E117+D117+C117+B117</f>
        <v>5</v>
      </c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49"/>
      <c r="S117" s="49">
        <v>191400</v>
      </c>
      <c r="T117" s="14"/>
      <c r="U117" s="49">
        <f t="shared" ref="U117" si="20">T117+S117+R117+Q117</f>
        <v>191400</v>
      </c>
      <c r="V117" s="35"/>
      <c r="W117" s="35"/>
      <c r="X117" s="35"/>
      <c r="Y117" s="35"/>
      <c r="Z117" s="11"/>
      <c r="AA117" s="36"/>
      <c r="AB117" s="36"/>
      <c r="AC117" s="36"/>
      <c r="AD117" s="36"/>
      <c r="AE117" s="36"/>
      <c r="AF117" s="36"/>
      <c r="AG117" s="5"/>
    </row>
    <row r="118" spans="1:33" ht="25.5" customHeight="1" x14ac:dyDescent="0.3">
      <c r="A118" s="204" t="s">
        <v>397</v>
      </c>
      <c r="B118" s="111"/>
      <c r="C118" s="60"/>
      <c r="D118" s="60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35"/>
      <c r="W118" s="35"/>
      <c r="X118" s="35"/>
      <c r="Y118" s="35"/>
      <c r="Z118" s="11"/>
      <c r="AA118" s="36"/>
      <c r="AB118" s="36"/>
      <c r="AC118" s="36"/>
      <c r="AD118" s="36"/>
      <c r="AE118" s="36"/>
      <c r="AF118" s="36"/>
      <c r="AG118" s="5"/>
    </row>
    <row r="119" spans="1:33" ht="20.25" customHeight="1" x14ac:dyDescent="0.3">
      <c r="A119" s="204" t="s">
        <v>107</v>
      </c>
      <c r="B119" s="111"/>
      <c r="C119" s="64"/>
      <c r="D119" s="60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49"/>
      <c r="S119" s="14"/>
      <c r="T119" s="14"/>
      <c r="U119" s="49"/>
      <c r="V119" s="35"/>
      <c r="W119" s="35"/>
      <c r="X119" s="35"/>
      <c r="Y119" s="35"/>
      <c r="Z119" s="11"/>
      <c r="AA119" s="36"/>
      <c r="AB119" s="36"/>
      <c r="AC119" s="36"/>
      <c r="AD119" s="36"/>
      <c r="AE119" s="36"/>
      <c r="AF119" s="36"/>
      <c r="AG119" s="5"/>
    </row>
    <row r="120" spans="1:33" ht="20.25" customHeight="1" x14ac:dyDescent="0.3">
      <c r="A120" s="205" t="s">
        <v>395</v>
      </c>
      <c r="B120" s="111"/>
      <c r="C120" s="206">
        <v>1</v>
      </c>
      <c r="D120" s="60"/>
      <c r="E120" s="14"/>
      <c r="F120" s="14">
        <f t="shared" ref="F120" si="21">E120+D120+C120+B120</f>
        <v>1</v>
      </c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49">
        <v>15000</v>
      </c>
      <c r="S120" s="49"/>
      <c r="T120" s="14"/>
      <c r="U120" s="49">
        <f t="shared" ref="U120:U121" si="22">T120+S120+R120+Q120</f>
        <v>15000</v>
      </c>
      <c r="V120" s="35"/>
      <c r="W120" s="35"/>
      <c r="X120" s="35"/>
      <c r="Y120" s="35"/>
      <c r="Z120" s="11"/>
      <c r="AA120" s="36"/>
      <c r="AB120" s="36"/>
      <c r="AC120" s="36"/>
      <c r="AD120" s="36"/>
      <c r="AE120" s="36"/>
      <c r="AF120" s="36"/>
      <c r="AG120" s="5"/>
    </row>
    <row r="121" spans="1:33" ht="29.4" customHeight="1" x14ac:dyDescent="0.3">
      <c r="A121" s="204" t="s">
        <v>398</v>
      </c>
      <c r="B121" s="111"/>
      <c r="C121" s="206"/>
      <c r="D121" s="6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49"/>
      <c r="S121" s="49"/>
      <c r="T121" s="14"/>
      <c r="U121" s="49">
        <f t="shared" si="22"/>
        <v>0</v>
      </c>
      <c r="V121" s="35"/>
      <c r="W121" s="35"/>
      <c r="X121" s="35"/>
      <c r="Y121" s="35"/>
      <c r="Z121" s="11"/>
      <c r="AA121" s="36"/>
      <c r="AB121" s="36"/>
      <c r="AC121" s="36"/>
      <c r="AD121" s="36"/>
      <c r="AE121" s="36"/>
      <c r="AF121" s="36"/>
      <c r="AG121" s="5"/>
    </row>
    <row r="122" spans="1:33" ht="20.399999999999999" customHeight="1" x14ac:dyDescent="0.3">
      <c r="A122" s="205" t="s">
        <v>399</v>
      </c>
      <c r="B122" s="111"/>
      <c r="C122" s="206">
        <v>1</v>
      </c>
      <c r="D122" s="60"/>
      <c r="E122" s="14"/>
      <c r="F122" s="14">
        <f>E122+D122+C122+B122</f>
        <v>1</v>
      </c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88">
        <v>15000</v>
      </c>
      <c r="S122" s="14"/>
      <c r="T122" s="14"/>
      <c r="U122" s="88">
        <f>T122+S122+R122+Q122</f>
        <v>15000</v>
      </c>
      <c r="V122" s="35"/>
      <c r="W122" s="35"/>
      <c r="X122" s="35"/>
      <c r="Y122" s="35"/>
      <c r="Z122" s="11"/>
      <c r="AA122" s="36"/>
      <c r="AB122" s="36"/>
      <c r="AC122" s="36"/>
      <c r="AD122" s="36"/>
      <c r="AE122" s="36"/>
      <c r="AF122" s="36"/>
      <c r="AG122" s="5"/>
    </row>
    <row r="123" spans="1:33" ht="28.2" customHeight="1" x14ac:dyDescent="0.3">
      <c r="A123" s="216" t="s">
        <v>400</v>
      </c>
      <c r="B123" s="208"/>
      <c r="C123" s="209"/>
      <c r="D123" s="210">
        <v>1</v>
      </c>
      <c r="E123" s="211"/>
      <c r="F123" s="211"/>
      <c r="G123" s="211"/>
      <c r="H123" s="211"/>
      <c r="I123" s="211"/>
      <c r="J123" s="211"/>
      <c r="K123" s="211"/>
      <c r="L123" s="211"/>
      <c r="M123" s="211"/>
      <c r="N123" s="211"/>
      <c r="O123" s="211"/>
      <c r="P123" s="211"/>
      <c r="Q123" s="211"/>
      <c r="R123" s="212"/>
      <c r="S123" s="217">
        <v>220800</v>
      </c>
      <c r="T123" s="211"/>
      <c r="U123" s="212">
        <f>T123+S123</f>
        <v>220800</v>
      </c>
      <c r="V123" s="213"/>
      <c r="W123" s="213"/>
      <c r="X123" s="213"/>
      <c r="Y123" s="213"/>
      <c r="Z123" s="214"/>
      <c r="AA123" s="215"/>
      <c r="AB123" s="215"/>
      <c r="AC123" s="215"/>
      <c r="AD123" s="215"/>
      <c r="AE123" s="215"/>
      <c r="AF123" s="215"/>
      <c r="AG123" s="5"/>
    </row>
    <row r="124" spans="1:33" ht="28.2" customHeight="1" x14ac:dyDescent="0.3">
      <c r="A124" s="216" t="s">
        <v>401</v>
      </c>
      <c r="B124" s="208"/>
      <c r="C124" s="209"/>
      <c r="D124" s="210">
        <v>5</v>
      </c>
      <c r="E124" s="211"/>
      <c r="F124" s="211"/>
      <c r="G124" s="211"/>
      <c r="H124" s="211"/>
      <c r="I124" s="211"/>
      <c r="J124" s="211"/>
      <c r="K124" s="211"/>
      <c r="L124" s="211"/>
      <c r="M124" s="211"/>
      <c r="N124" s="211"/>
      <c r="O124" s="211"/>
      <c r="P124" s="211"/>
      <c r="Q124" s="211"/>
      <c r="R124" s="212"/>
      <c r="S124" s="212">
        <v>1126000</v>
      </c>
      <c r="T124" s="211"/>
      <c r="U124" s="212">
        <f>T124+S124+R124+Q124</f>
        <v>1126000</v>
      </c>
      <c r="V124" s="213"/>
      <c r="W124" s="213"/>
      <c r="X124" s="213"/>
      <c r="Y124" s="213"/>
      <c r="Z124" s="214"/>
      <c r="AA124" s="215"/>
      <c r="AB124" s="215"/>
      <c r="AC124" s="215"/>
      <c r="AD124" s="215"/>
      <c r="AE124" s="215"/>
      <c r="AF124" s="215"/>
      <c r="AG124" s="5"/>
    </row>
    <row r="125" spans="1:33" ht="13.95" customHeight="1" x14ac:dyDescent="0.3">
      <c r="A125" s="204" t="s">
        <v>402</v>
      </c>
      <c r="B125" s="111"/>
      <c r="C125" s="60"/>
      <c r="D125" s="60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35"/>
      <c r="W125" s="35"/>
      <c r="X125" s="35"/>
      <c r="Y125" s="35"/>
      <c r="Z125" s="11"/>
      <c r="AA125" s="36"/>
      <c r="AB125" s="36"/>
      <c r="AC125" s="36"/>
      <c r="AD125" s="36"/>
      <c r="AE125" s="36"/>
      <c r="AF125" s="36"/>
      <c r="AG125" s="5"/>
    </row>
    <row r="126" spans="1:33" ht="15.6" customHeight="1" x14ac:dyDescent="0.3">
      <c r="A126" s="205" t="s">
        <v>404</v>
      </c>
      <c r="B126" s="123"/>
      <c r="C126" s="64">
        <v>5</v>
      </c>
      <c r="D126" s="64"/>
      <c r="E126" s="14"/>
      <c r="F126" s="66">
        <f>E126+D126+C126+B126</f>
        <v>5</v>
      </c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49"/>
      <c r="R126" s="49">
        <v>688100</v>
      </c>
      <c r="S126" s="49"/>
      <c r="T126" s="14"/>
      <c r="U126" s="49">
        <f>T126+S126+R126+Q126</f>
        <v>688100</v>
      </c>
      <c r="V126" s="35"/>
      <c r="W126" s="35"/>
      <c r="X126" s="35"/>
      <c r="Y126" s="35"/>
      <c r="Z126" s="11"/>
      <c r="AA126" s="36"/>
      <c r="AB126" s="36"/>
      <c r="AC126" s="36"/>
      <c r="AD126" s="36"/>
      <c r="AE126" s="36"/>
      <c r="AF126" s="36"/>
      <c r="AG126" s="5"/>
    </row>
    <row r="127" spans="1:33" ht="42" customHeight="1" x14ac:dyDescent="0.3">
      <c r="A127" s="204" t="s">
        <v>403</v>
      </c>
      <c r="B127" s="218"/>
      <c r="C127" s="64">
        <v>5</v>
      </c>
      <c r="D127" s="64"/>
      <c r="E127" s="66"/>
      <c r="F127" s="66">
        <f>E127+D127+C127+B127</f>
        <v>5</v>
      </c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88">
        <v>50000</v>
      </c>
      <c r="S127" s="14"/>
      <c r="T127" s="14"/>
      <c r="U127" s="88">
        <f>T127+S127+R127+Q127</f>
        <v>50000</v>
      </c>
      <c r="V127" s="35"/>
      <c r="W127" s="35"/>
      <c r="X127" s="35"/>
      <c r="Y127" s="35"/>
      <c r="Z127" s="11"/>
      <c r="AA127" s="36"/>
      <c r="AB127" s="36"/>
      <c r="AC127" s="36"/>
      <c r="AD127" s="36"/>
      <c r="AE127" s="36"/>
      <c r="AF127" s="36"/>
      <c r="AG127" s="5"/>
    </row>
    <row r="128" spans="1:33" ht="28.5" customHeight="1" x14ac:dyDescent="0.3">
      <c r="A128" s="205" t="s">
        <v>405</v>
      </c>
      <c r="B128" s="111"/>
      <c r="C128" s="60">
        <v>7</v>
      </c>
      <c r="D128" s="60"/>
      <c r="E128" s="14"/>
      <c r="F128" s="14">
        <f>E128+D128+C128+B128</f>
        <v>7</v>
      </c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88"/>
      <c r="S128" s="14"/>
      <c r="T128" s="14"/>
      <c r="U128" s="88">
        <f>T128+S128+R128+Q128</f>
        <v>0</v>
      </c>
      <c r="V128" s="35"/>
      <c r="W128" s="35"/>
      <c r="X128" s="35"/>
      <c r="Y128" s="35"/>
      <c r="Z128" s="11"/>
      <c r="AA128" s="36"/>
      <c r="AB128" s="36"/>
      <c r="AC128" s="36"/>
      <c r="AD128" s="36"/>
      <c r="AE128" s="36"/>
      <c r="AF128" s="36"/>
      <c r="AG128" s="5"/>
    </row>
    <row r="129" spans="1:33" ht="28.5" customHeight="1" x14ac:dyDescent="0.3">
      <c r="A129" s="216" t="s">
        <v>406</v>
      </c>
      <c r="B129" s="208"/>
      <c r="C129" s="210"/>
      <c r="D129" s="210"/>
      <c r="E129" s="211"/>
      <c r="F129" s="211"/>
      <c r="G129" s="211"/>
      <c r="H129" s="211"/>
      <c r="I129" s="211"/>
      <c r="J129" s="211"/>
      <c r="K129" s="211"/>
      <c r="L129" s="211"/>
      <c r="M129" s="211"/>
      <c r="N129" s="211"/>
      <c r="O129" s="211"/>
      <c r="P129" s="211"/>
      <c r="Q129" s="211"/>
      <c r="R129" s="212">
        <v>105000</v>
      </c>
      <c r="S129" s="211"/>
      <c r="T129" s="211"/>
      <c r="U129" s="88">
        <f>T129+S129+R129+Q129</f>
        <v>105000</v>
      </c>
      <c r="V129" s="213"/>
      <c r="W129" s="213"/>
      <c r="X129" s="213"/>
      <c r="Y129" s="213"/>
      <c r="Z129" s="214"/>
      <c r="AA129" s="215"/>
      <c r="AB129" s="215"/>
      <c r="AC129" s="215"/>
      <c r="AD129" s="215"/>
      <c r="AE129" s="215"/>
      <c r="AF129" s="215"/>
      <c r="AG129" s="5"/>
    </row>
    <row r="130" spans="1:33" ht="22.95" customHeight="1" x14ac:dyDescent="0.3">
      <c r="A130" s="207" t="s">
        <v>407</v>
      </c>
      <c r="B130" s="219"/>
      <c r="C130" s="220">
        <v>7</v>
      </c>
      <c r="D130" s="220"/>
      <c r="E130" s="221"/>
      <c r="F130" s="221">
        <v>7</v>
      </c>
      <c r="G130" s="211"/>
      <c r="H130" s="211"/>
      <c r="I130" s="211"/>
      <c r="J130" s="211"/>
      <c r="K130" s="211"/>
      <c r="L130" s="211"/>
      <c r="M130" s="211"/>
      <c r="N130" s="211"/>
      <c r="O130" s="211"/>
      <c r="P130" s="211"/>
      <c r="Q130" s="211"/>
      <c r="R130" s="211"/>
      <c r="S130" s="211"/>
      <c r="T130" s="211"/>
      <c r="U130" s="211"/>
      <c r="V130" s="213"/>
      <c r="W130" s="213"/>
      <c r="X130" s="213"/>
      <c r="Y130" s="213"/>
      <c r="Z130" s="214"/>
      <c r="AA130" s="215"/>
      <c r="AB130" s="215"/>
      <c r="AC130" s="215"/>
      <c r="AD130" s="215"/>
      <c r="AE130" s="215"/>
      <c r="AF130" s="215"/>
      <c r="AG130" s="5"/>
    </row>
    <row r="131" spans="1:33" ht="28.5" customHeight="1" x14ac:dyDescent="0.3">
      <c r="A131" s="204" t="s">
        <v>408</v>
      </c>
      <c r="B131" s="111"/>
      <c r="C131" s="60"/>
      <c r="D131" s="60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35"/>
      <c r="W131" s="35"/>
      <c r="X131" s="35"/>
      <c r="Y131" s="35"/>
      <c r="Z131" s="11"/>
      <c r="AA131" s="36"/>
      <c r="AB131" s="36"/>
      <c r="AC131" s="36"/>
      <c r="AD131" s="36"/>
      <c r="AE131" s="36"/>
      <c r="AF131" s="36"/>
      <c r="AG131" s="5"/>
    </row>
    <row r="132" spans="1:33" ht="24" customHeight="1" x14ac:dyDescent="0.3">
      <c r="A132" s="205" t="s">
        <v>409</v>
      </c>
      <c r="B132" s="145"/>
      <c r="C132" s="63"/>
      <c r="D132" s="63">
        <v>2</v>
      </c>
      <c r="E132" s="66"/>
      <c r="F132" s="66">
        <f>E132+D132+C132+B132</f>
        <v>2</v>
      </c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222">
        <v>30000</v>
      </c>
      <c r="T132" s="14"/>
      <c r="U132" s="223">
        <f>T132+S132+R132+Q132</f>
        <v>30000</v>
      </c>
      <c r="V132" s="35"/>
      <c r="W132" s="35"/>
      <c r="X132" s="35"/>
      <c r="Y132" s="35"/>
      <c r="Z132" s="11"/>
      <c r="AA132" s="36"/>
      <c r="AB132" s="36"/>
      <c r="AC132" s="36"/>
      <c r="AD132" s="36"/>
      <c r="AE132" s="36"/>
      <c r="AF132" s="36"/>
      <c r="AG132" s="5"/>
    </row>
    <row r="133" spans="1:33" ht="29.4" customHeight="1" x14ac:dyDescent="0.3">
      <c r="A133" s="204" t="s">
        <v>410</v>
      </c>
      <c r="B133" s="111"/>
      <c r="C133" s="60"/>
      <c r="D133" s="60"/>
      <c r="E133" s="14">
        <v>5</v>
      </c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88">
        <v>277200</v>
      </c>
      <c r="U133" s="88">
        <f>T133+S133+R133+Q133</f>
        <v>277200</v>
      </c>
      <c r="V133" s="35"/>
      <c r="W133" s="35"/>
      <c r="X133" s="35"/>
      <c r="Y133" s="35"/>
      <c r="Z133" s="11"/>
      <c r="AA133" s="36"/>
      <c r="AB133" s="36"/>
      <c r="AC133" s="36"/>
      <c r="AD133" s="36"/>
      <c r="AE133" s="36"/>
      <c r="AF133" s="36"/>
      <c r="AG133" s="5"/>
    </row>
    <row r="134" spans="1:33" ht="20.399999999999999" customHeight="1" x14ac:dyDescent="0.3">
      <c r="A134" s="216" t="s">
        <v>411</v>
      </c>
      <c r="B134" s="208"/>
      <c r="C134" s="210"/>
      <c r="D134" s="210">
        <v>14</v>
      </c>
      <c r="E134" s="211"/>
      <c r="F134" s="211"/>
      <c r="G134" s="211"/>
      <c r="H134" s="211"/>
      <c r="I134" s="211"/>
      <c r="J134" s="211"/>
      <c r="K134" s="211"/>
      <c r="L134" s="211"/>
      <c r="M134" s="211"/>
      <c r="N134" s="211"/>
      <c r="O134" s="211"/>
      <c r="P134" s="211"/>
      <c r="Q134" s="211"/>
      <c r="R134" s="211"/>
      <c r="S134" s="212">
        <v>189000</v>
      </c>
      <c r="T134" s="212"/>
      <c r="U134" s="212">
        <f>T134+S134+R134+Q134</f>
        <v>189000</v>
      </c>
      <c r="V134" s="213"/>
      <c r="W134" s="213"/>
      <c r="X134" s="213"/>
      <c r="Y134" s="213"/>
      <c r="Z134" s="214"/>
      <c r="AA134" s="215"/>
      <c r="AB134" s="215"/>
      <c r="AC134" s="215"/>
      <c r="AD134" s="215"/>
      <c r="AE134" s="215"/>
      <c r="AF134" s="215"/>
      <c r="AG134" s="5"/>
    </row>
    <row r="135" spans="1:33" ht="12.75" customHeight="1" x14ac:dyDescent="0.3">
      <c r="A135" s="117"/>
      <c r="B135" s="111"/>
      <c r="C135" s="60"/>
      <c r="D135" s="60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35"/>
      <c r="W135" s="35"/>
      <c r="X135" s="35"/>
      <c r="Y135" s="35"/>
      <c r="Z135" s="11"/>
      <c r="AA135" s="36"/>
      <c r="AB135" s="36"/>
      <c r="AC135" s="36"/>
      <c r="AD135" s="36"/>
      <c r="AE135" s="36"/>
      <c r="AF135" s="36"/>
      <c r="AG135" s="5"/>
    </row>
    <row r="136" spans="1:33" ht="27" customHeight="1" x14ac:dyDescent="0.3">
      <c r="A136" s="235" t="s">
        <v>419</v>
      </c>
      <c r="B136" s="236"/>
      <c r="C136" s="237"/>
      <c r="D136" s="237"/>
      <c r="E136" s="230"/>
      <c r="F136" s="230"/>
      <c r="G136" s="230"/>
      <c r="H136" s="230"/>
      <c r="I136" s="230"/>
      <c r="J136" s="230"/>
      <c r="K136" s="230"/>
      <c r="L136" s="230"/>
      <c r="M136" s="230"/>
      <c r="N136" s="230"/>
      <c r="O136" s="230"/>
      <c r="P136" s="230"/>
      <c r="Q136" s="239">
        <f>Q137+Q138+Q139</f>
        <v>60000</v>
      </c>
      <c r="R136" s="239">
        <f>R137+R138+R139</f>
        <v>60000</v>
      </c>
      <c r="S136" s="239">
        <f>S137+S138+S139</f>
        <v>377250</v>
      </c>
      <c r="T136" s="239">
        <f>T137+T138+T139</f>
        <v>60000</v>
      </c>
      <c r="U136" s="239">
        <f>U137+U138+U139</f>
        <v>557250</v>
      </c>
      <c r="V136" s="234"/>
      <c r="W136" s="234"/>
      <c r="X136" s="234"/>
      <c r="Y136" s="234"/>
      <c r="Z136" s="238"/>
      <c r="AA136" s="229"/>
      <c r="AB136" s="229"/>
      <c r="AC136" s="229"/>
      <c r="AD136" s="229"/>
      <c r="AE136" s="229"/>
      <c r="AF136" s="229"/>
      <c r="AG136" s="5"/>
    </row>
    <row r="137" spans="1:33" ht="42" customHeight="1" x14ac:dyDescent="0.3">
      <c r="A137" s="116" t="s">
        <v>142</v>
      </c>
      <c r="B137" s="111"/>
      <c r="C137" s="60"/>
      <c r="D137" s="60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35"/>
      <c r="W137" s="35"/>
      <c r="X137" s="35"/>
      <c r="Y137" s="35"/>
      <c r="Z137" s="11"/>
      <c r="AA137" s="36"/>
      <c r="AB137" s="36"/>
      <c r="AC137" s="36"/>
      <c r="AD137" s="36"/>
      <c r="AE137" s="36"/>
      <c r="AF137" s="36"/>
      <c r="AG137" s="5"/>
    </row>
    <row r="138" spans="1:33" ht="33" customHeight="1" x14ac:dyDescent="0.3">
      <c r="A138" s="117" t="s">
        <v>143</v>
      </c>
      <c r="B138" s="123">
        <v>6</v>
      </c>
      <c r="C138" s="64">
        <v>6</v>
      </c>
      <c r="D138" s="64">
        <v>6</v>
      </c>
      <c r="E138" s="188">
        <v>6</v>
      </c>
      <c r="F138" s="66">
        <f>E138+D138+C138+B138</f>
        <v>24</v>
      </c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88">
        <v>60000</v>
      </c>
      <c r="R138" s="49">
        <v>60000</v>
      </c>
      <c r="S138" s="88">
        <v>60000</v>
      </c>
      <c r="T138" s="88">
        <v>60000</v>
      </c>
      <c r="U138" s="49">
        <f>T138+S138+R138+Q138</f>
        <v>240000</v>
      </c>
      <c r="V138" s="35"/>
      <c r="W138" s="35"/>
      <c r="X138" s="35"/>
      <c r="Y138" s="35"/>
      <c r="Z138" s="11"/>
      <c r="AA138" s="36"/>
      <c r="AB138" s="36"/>
      <c r="AC138" s="36"/>
      <c r="AD138" s="36"/>
      <c r="AE138" s="36"/>
      <c r="AF138" s="36"/>
      <c r="AG138" s="5"/>
    </row>
    <row r="139" spans="1:33" ht="24.75" customHeight="1" x14ac:dyDescent="0.3">
      <c r="A139" s="205" t="s">
        <v>412</v>
      </c>
      <c r="B139" s="225"/>
      <c r="C139" s="226"/>
      <c r="D139" s="226">
        <v>93</v>
      </c>
      <c r="E139" s="14"/>
      <c r="F139" s="14">
        <f>E139+D139+C139+B139</f>
        <v>93</v>
      </c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88">
        <v>317250</v>
      </c>
      <c r="T139" s="14"/>
      <c r="U139" s="88">
        <f>T139+S139+R139+Q139</f>
        <v>317250</v>
      </c>
      <c r="V139" s="35"/>
      <c r="W139" s="35"/>
      <c r="X139" s="35"/>
      <c r="Y139" s="35"/>
      <c r="Z139" s="11"/>
      <c r="AA139" s="36"/>
      <c r="AB139" s="36"/>
      <c r="AC139" s="36"/>
      <c r="AD139" s="36"/>
      <c r="AE139" s="36"/>
      <c r="AF139" s="36"/>
      <c r="AG139" s="5"/>
    </row>
    <row r="140" spans="1:33" s="203" customFormat="1" ht="18" customHeight="1" x14ac:dyDescent="0.3">
      <c r="A140" s="207"/>
      <c r="B140" s="227"/>
      <c r="C140" s="228"/>
      <c r="D140" s="228"/>
      <c r="E140" s="211"/>
      <c r="F140" s="211"/>
      <c r="G140" s="211"/>
      <c r="H140" s="211"/>
      <c r="I140" s="211"/>
      <c r="J140" s="211"/>
      <c r="K140" s="211"/>
      <c r="L140" s="211"/>
      <c r="M140" s="211"/>
      <c r="N140" s="211"/>
      <c r="O140" s="211"/>
      <c r="P140" s="211"/>
      <c r="Q140" s="211"/>
      <c r="R140" s="211"/>
      <c r="S140" s="212"/>
      <c r="T140" s="211"/>
      <c r="U140" s="211"/>
      <c r="V140" s="213"/>
      <c r="W140" s="213"/>
      <c r="X140" s="213"/>
      <c r="Y140" s="213"/>
      <c r="Z140" s="214"/>
      <c r="AA140" s="215"/>
      <c r="AB140" s="215"/>
      <c r="AC140" s="215"/>
      <c r="AD140" s="215"/>
      <c r="AE140" s="215"/>
      <c r="AF140" s="215"/>
      <c r="AG140" s="5"/>
    </row>
    <row r="141" spans="1:33" ht="26.25" customHeight="1" x14ac:dyDescent="0.3">
      <c r="A141" s="235" t="s">
        <v>415</v>
      </c>
      <c r="B141" s="236"/>
      <c r="C141" s="237"/>
      <c r="D141" s="237"/>
      <c r="E141" s="230"/>
      <c r="F141" s="230"/>
      <c r="G141" s="230"/>
      <c r="H141" s="230"/>
      <c r="I141" s="230"/>
      <c r="J141" s="230"/>
      <c r="K141" s="230"/>
      <c r="L141" s="230"/>
      <c r="M141" s="230"/>
      <c r="N141" s="230"/>
      <c r="O141" s="230"/>
      <c r="P141" s="230"/>
      <c r="Q141" s="240">
        <f>Q143+Q145+Q147</f>
        <v>980604.32499999995</v>
      </c>
      <c r="R141" s="240">
        <f>R143+R145+R147</f>
        <v>980604.32499999995</v>
      </c>
      <c r="S141" s="240">
        <f>S143+S145+S147</f>
        <v>980604.32499999995</v>
      </c>
      <c r="T141" s="240">
        <f>T143+T145+T147</f>
        <v>980604.32499999995</v>
      </c>
      <c r="U141" s="240">
        <f>U143+U145+U147</f>
        <v>3922417.3</v>
      </c>
      <c r="V141" s="234"/>
      <c r="W141" s="234"/>
      <c r="X141" s="234"/>
      <c r="Y141" s="234"/>
      <c r="Z141" s="238"/>
      <c r="AA141" s="229"/>
      <c r="AB141" s="229"/>
      <c r="AC141" s="229"/>
      <c r="AD141" s="229"/>
      <c r="AE141" s="229"/>
      <c r="AF141" s="229"/>
      <c r="AG141" s="5"/>
    </row>
    <row r="142" spans="1:33" ht="21.75" customHeight="1" x14ac:dyDescent="0.3">
      <c r="A142" s="117" t="s">
        <v>144</v>
      </c>
      <c r="B142" s="111"/>
      <c r="C142" s="60"/>
      <c r="D142" s="60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35"/>
      <c r="W142" s="35"/>
      <c r="X142" s="35"/>
      <c r="Y142" s="35"/>
      <c r="Z142" s="11"/>
      <c r="AA142" s="36"/>
      <c r="AB142" s="36"/>
      <c r="AC142" s="36"/>
      <c r="AD142" s="36"/>
      <c r="AE142" s="36"/>
      <c r="AF142" s="36"/>
      <c r="AG142" s="5"/>
    </row>
    <row r="143" spans="1:33" ht="26.25" customHeight="1" x14ac:dyDescent="0.3">
      <c r="A143" s="117" t="s">
        <v>146</v>
      </c>
      <c r="B143" s="111"/>
      <c r="C143" s="60"/>
      <c r="D143" s="60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49">
        <v>853604.32499999995</v>
      </c>
      <c r="R143" s="88">
        <v>853604.32499999995</v>
      </c>
      <c r="S143" s="88">
        <v>853604.32499999995</v>
      </c>
      <c r="T143" s="88">
        <v>853604.32499999995</v>
      </c>
      <c r="U143" s="16">
        <f>T143+S143+R143+Q143</f>
        <v>3414417.3</v>
      </c>
      <c r="V143" s="35"/>
      <c r="W143" s="35"/>
      <c r="X143" s="35"/>
      <c r="Y143" s="35"/>
      <c r="Z143" s="11"/>
      <c r="AA143" s="36"/>
      <c r="AB143" s="36"/>
      <c r="AC143" s="36"/>
      <c r="AD143" s="36"/>
      <c r="AE143" s="36"/>
      <c r="AF143" s="36"/>
      <c r="AG143" s="5"/>
    </row>
    <row r="144" spans="1:33" ht="28.5" customHeight="1" x14ac:dyDescent="0.3">
      <c r="A144" s="117" t="s">
        <v>147</v>
      </c>
      <c r="B144" s="111">
        <v>4</v>
      </c>
      <c r="C144" s="60">
        <v>4</v>
      </c>
      <c r="D144" s="60">
        <v>4</v>
      </c>
      <c r="E144" s="47">
        <v>4</v>
      </c>
      <c r="F144" s="47">
        <f t="shared" ref="F144:F145" si="23">E144+D144+C144+B144</f>
        <v>16</v>
      </c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35"/>
      <c r="W144" s="35"/>
      <c r="X144" s="35"/>
      <c r="Y144" s="35"/>
      <c r="Z144" s="11"/>
      <c r="AA144" s="36"/>
      <c r="AB144" s="36"/>
      <c r="AC144" s="36"/>
      <c r="AD144" s="36"/>
      <c r="AE144" s="36"/>
      <c r="AF144" s="36"/>
      <c r="AG144" s="5"/>
    </row>
    <row r="145" spans="1:33" ht="25.5" customHeight="1" x14ac:dyDescent="0.3">
      <c r="A145" s="117" t="s">
        <v>148</v>
      </c>
      <c r="B145" s="111">
        <v>5</v>
      </c>
      <c r="C145" s="60">
        <v>5</v>
      </c>
      <c r="D145" s="60">
        <v>5</v>
      </c>
      <c r="E145" s="47">
        <v>5</v>
      </c>
      <c r="F145" s="47">
        <f t="shared" si="23"/>
        <v>20</v>
      </c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88">
        <v>84000</v>
      </c>
      <c r="R145" s="88">
        <v>84000</v>
      </c>
      <c r="S145" s="88">
        <v>84000</v>
      </c>
      <c r="T145" s="88">
        <v>84000</v>
      </c>
      <c r="U145" s="88">
        <f>T145+S145+R145+Q145</f>
        <v>336000</v>
      </c>
      <c r="V145" s="35"/>
      <c r="W145" s="35"/>
      <c r="X145" s="35"/>
      <c r="Y145" s="35"/>
      <c r="Z145" s="11"/>
      <c r="AA145" s="36"/>
      <c r="AB145" s="36"/>
      <c r="AC145" s="36"/>
      <c r="AD145" s="36"/>
      <c r="AE145" s="36"/>
      <c r="AF145" s="36"/>
      <c r="AG145" s="5"/>
    </row>
    <row r="146" spans="1:33" ht="24.75" customHeight="1" x14ac:dyDescent="0.3">
      <c r="A146" s="117" t="s">
        <v>413</v>
      </c>
      <c r="B146" s="145">
        <v>7</v>
      </c>
      <c r="C146" s="63">
        <v>7</v>
      </c>
      <c r="D146" s="63">
        <v>7</v>
      </c>
      <c r="E146" s="66">
        <v>7</v>
      </c>
      <c r="F146" s="66">
        <v>7</v>
      </c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35"/>
      <c r="W146" s="35"/>
      <c r="X146" s="35"/>
      <c r="Y146" s="35"/>
      <c r="Z146" s="11"/>
      <c r="AA146" s="36"/>
      <c r="AB146" s="36"/>
      <c r="AC146" s="36"/>
      <c r="AD146" s="36"/>
      <c r="AE146" s="36"/>
      <c r="AF146" s="36"/>
      <c r="AG146" s="5"/>
    </row>
    <row r="147" spans="1:33" ht="12.75" customHeight="1" x14ac:dyDescent="0.3">
      <c r="A147" s="117" t="s">
        <v>414</v>
      </c>
      <c r="B147" s="111">
        <v>3</v>
      </c>
      <c r="C147" s="60">
        <v>3</v>
      </c>
      <c r="D147" s="60">
        <v>3</v>
      </c>
      <c r="E147" s="14">
        <v>3</v>
      </c>
      <c r="F147" s="14">
        <f>E147+D147+C147+B147</f>
        <v>12</v>
      </c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49">
        <v>43000</v>
      </c>
      <c r="R147" s="49">
        <v>43000</v>
      </c>
      <c r="S147" s="49">
        <v>43000</v>
      </c>
      <c r="T147" s="49">
        <v>43000</v>
      </c>
      <c r="U147" s="49">
        <f>T147+S147+R147+Q147</f>
        <v>172000</v>
      </c>
      <c r="V147" s="35"/>
      <c r="W147" s="35"/>
      <c r="X147" s="35"/>
      <c r="Y147" s="35"/>
      <c r="Z147" s="11"/>
      <c r="AA147" s="36"/>
      <c r="AB147" s="36"/>
      <c r="AC147" s="36"/>
      <c r="AD147" s="36"/>
      <c r="AE147" s="36"/>
      <c r="AF147" s="36"/>
      <c r="AG147" s="5"/>
    </row>
    <row r="148" spans="1:33" ht="12.75" customHeight="1" x14ac:dyDescent="0.3">
      <c r="A148" s="117" t="s">
        <v>150</v>
      </c>
      <c r="B148" s="111"/>
      <c r="C148" s="60"/>
      <c r="D148" s="60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35"/>
      <c r="W148" s="35"/>
      <c r="X148" s="35"/>
      <c r="Y148" s="35"/>
      <c r="Z148" s="11"/>
      <c r="AA148" s="36"/>
      <c r="AB148" s="36"/>
      <c r="AC148" s="36"/>
      <c r="AD148" s="36"/>
      <c r="AE148" s="36"/>
      <c r="AF148" s="36"/>
      <c r="AG148" s="5"/>
    </row>
    <row r="149" spans="1:33" ht="26.25" customHeight="1" x14ac:dyDescent="0.3">
      <c r="A149" s="117" t="s">
        <v>151</v>
      </c>
      <c r="B149" s="111"/>
      <c r="C149" s="60"/>
      <c r="D149" s="60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35"/>
      <c r="W149" s="35"/>
      <c r="X149" s="35"/>
      <c r="Y149" s="35"/>
      <c r="Z149" s="11"/>
      <c r="AA149" s="36"/>
      <c r="AB149" s="36"/>
      <c r="AC149" s="36"/>
      <c r="AD149" s="36"/>
      <c r="AE149" s="36"/>
      <c r="AF149" s="36"/>
      <c r="AG149" s="5"/>
    </row>
    <row r="150" spans="1:33" ht="12.75" customHeight="1" x14ac:dyDescent="0.3">
      <c r="A150" s="78"/>
      <c r="B150" s="60"/>
      <c r="C150" s="60"/>
      <c r="D150" s="60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35"/>
      <c r="W150" s="35"/>
      <c r="X150" s="35"/>
      <c r="Y150" s="35"/>
      <c r="Z150" s="11"/>
      <c r="AA150" s="36"/>
      <c r="AB150" s="36"/>
      <c r="AC150" s="36"/>
      <c r="AD150" s="36"/>
      <c r="AE150" s="36"/>
      <c r="AF150" s="36"/>
      <c r="AG150" s="5"/>
    </row>
    <row r="151" spans="1:33" ht="24.75" customHeight="1" x14ac:dyDescent="0.3">
      <c r="A151" s="22" t="s">
        <v>72</v>
      </c>
      <c r="B151" s="42"/>
      <c r="C151" s="42"/>
      <c r="D151" s="42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4">
        <f t="shared" ref="Q151:U151" si="24">Q156+Q157+Q160+Q163+Q165+Q166+Q167+Q169</f>
        <v>0</v>
      </c>
      <c r="R151" s="24">
        <f t="shared" si="24"/>
        <v>0</v>
      </c>
      <c r="S151" s="24">
        <f t="shared" si="24"/>
        <v>0</v>
      </c>
      <c r="T151" s="24">
        <f t="shared" si="24"/>
        <v>0</v>
      </c>
      <c r="U151" s="24">
        <f t="shared" si="24"/>
        <v>0</v>
      </c>
      <c r="V151" s="56"/>
      <c r="W151" s="56"/>
      <c r="X151" s="56"/>
      <c r="Y151" s="56"/>
      <c r="Z151" s="58"/>
      <c r="AA151" s="42"/>
      <c r="AB151" s="42"/>
      <c r="AC151" s="42"/>
      <c r="AD151" s="42"/>
      <c r="AE151" s="42"/>
      <c r="AF151" s="42"/>
      <c r="AG151" s="5"/>
    </row>
    <row r="152" spans="1:33" ht="12.75" customHeight="1" x14ac:dyDescent="0.3">
      <c r="A152" s="77" t="s">
        <v>75</v>
      </c>
      <c r="B152" s="36"/>
      <c r="C152" s="36"/>
      <c r="D152" s="36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34"/>
      <c r="W152" s="34"/>
      <c r="X152" s="34"/>
      <c r="Y152" s="34"/>
      <c r="Z152" s="35"/>
      <c r="AA152" s="36"/>
      <c r="AB152" s="36"/>
      <c r="AC152" s="36"/>
      <c r="AD152" s="36"/>
      <c r="AE152" s="36"/>
      <c r="AF152" s="36"/>
      <c r="AG152" s="5"/>
    </row>
    <row r="153" spans="1:33" ht="28.5" customHeight="1" x14ac:dyDescent="0.3">
      <c r="A153" s="84" t="s">
        <v>153</v>
      </c>
      <c r="B153" s="36"/>
      <c r="C153" s="36"/>
      <c r="D153" s="36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34"/>
      <c r="W153" s="34"/>
      <c r="X153" s="34"/>
      <c r="Y153" s="34"/>
      <c r="Z153" s="35"/>
      <c r="AA153" s="36"/>
      <c r="AB153" s="36"/>
      <c r="AC153" s="36"/>
      <c r="AD153" s="36"/>
      <c r="AE153" s="36"/>
      <c r="AF153" s="36"/>
      <c r="AG153" s="5"/>
    </row>
    <row r="154" spans="1:33" ht="12.75" customHeight="1" x14ac:dyDescent="0.3">
      <c r="A154" s="77" t="s">
        <v>36</v>
      </c>
      <c r="B154" s="36"/>
      <c r="C154" s="36"/>
      <c r="D154" s="36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34"/>
      <c r="W154" s="34"/>
      <c r="X154" s="34"/>
      <c r="Y154" s="34"/>
      <c r="Z154" s="35"/>
      <c r="AA154" s="36"/>
      <c r="AB154" s="36"/>
      <c r="AC154" s="36"/>
      <c r="AD154" s="36"/>
      <c r="AE154" s="36"/>
      <c r="AF154" s="36"/>
      <c r="AG154" s="5"/>
    </row>
    <row r="155" spans="1:33" ht="12.75" customHeight="1" x14ac:dyDescent="0.3">
      <c r="A155" s="84" t="s">
        <v>154</v>
      </c>
      <c r="B155" s="36"/>
      <c r="C155" s="36"/>
      <c r="D155" s="36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34"/>
      <c r="W155" s="34"/>
      <c r="X155" s="34"/>
      <c r="Y155" s="34"/>
      <c r="Z155" s="35"/>
      <c r="AA155" s="36"/>
      <c r="AB155" s="36"/>
      <c r="AC155" s="36"/>
      <c r="AD155" s="36"/>
      <c r="AE155" s="36"/>
      <c r="AF155" s="36"/>
      <c r="AG155" s="5"/>
    </row>
    <row r="156" spans="1:33" ht="12.75" customHeight="1" x14ac:dyDescent="0.3">
      <c r="A156" s="77" t="s">
        <v>155</v>
      </c>
      <c r="B156" s="36">
        <v>5</v>
      </c>
      <c r="C156" s="36"/>
      <c r="D156" s="36"/>
      <c r="E156" s="14"/>
      <c r="F156" s="14">
        <f>E156+D156+C156+B156</f>
        <v>5</v>
      </c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6"/>
      <c r="R156" s="14"/>
      <c r="S156" s="14"/>
      <c r="T156" s="14"/>
      <c r="U156" s="16">
        <f t="shared" ref="U156:U157" si="25">T156+S156+R156+Q156</f>
        <v>0</v>
      </c>
      <c r="V156" s="34"/>
      <c r="W156" s="34"/>
      <c r="X156" s="34"/>
      <c r="Y156" s="34"/>
      <c r="Z156" s="35"/>
      <c r="AA156" s="36"/>
      <c r="AB156" s="36"/>
      <c r="AC156" s="36"/>
      <c r="AD156" s="36"/>
      <c r="AE156" s="36"/>
      <c r="AF156" s="36"/>
      <c r="AG156" s="5"/>
    </row>
    <row r="157" spans="1:33" ht="12.75" customHeight="1" x14ac:dyDescent="0.3">
      <c r="A157" s="84" t="s">
        <v>156</v>
      </c>
      <c r="B157" s="36"/>
      <c r="C157" s="36"/>
      <c r="D157" s="36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6"/>
      <c r="R157" s="14"/>
      <c r="S157" s="14"/>
      <c r="T157" s="14"/>
      <c r="U157" s="16">
        <f t="shared" si="25"/>
        <v>0</v>
      </c>
      <c r="V157" s="34"/>
      <c r="W157" s="34"/>
      <c r="X157" s="34"/>
      <c r="Y157" s="34"/>
      <c r="Z157" s="35"/>
      <c r="AA157" s="36"/>
      <c r="AB157" s="36"/>
      <c r="AC157" s="36"/>
      <c r="AD157" s="36"/>
      <c r="AE157" s="36"/>
      <c r="AF157" s="36"/>
      <c r="AG157" s="5"/>
    </row>
    <row r="158" spans="1:33" ht="12.75" customHeight="1" x14ac:dyDescent="0.3">
      <c r="A158" s="77" t="s">
        <v>157</v>
      </c>
      <c r="B158" s="36">
        <v>5</v>
      </c>
      <c r="C158" s="36"/>
      <c r="D158" s="36"/>
      <c r="E158" s="14"/>
      <c r="F158" s="14">
        <f>E158+D158+C158+B158</f>
        <v>5</v>
      </c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34"/>
      <c r="W158" s="34"/>
      <c r="X158" s="34"/>
      <c r="Y158" s="34"/>
      <c r="Z158" s="35"/>
      <c r="AA158" s="36"/>
      <c r="AB158" s="36"/>
      <c r="AC158" s="36"/>
      <c r="AD158" s="36"/>
      <c r="AE158" s="36"/>
      <c r="AF158" s="36"/>
      <c r="AG158" s="5"/>
    </row>
    <row r="159" spans="1:33" ht="12.75" customHeight="1" x14ac:dyDescent="0.3">
      <c r="A159" s="84" t="s">
        <v>158</v>
      </c>
      <c r="B159" s="36"/>
      <c r="C159" s="36"/>
      <c r="D159" s="36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34"/>
      <c r="W159" s="34"/>
      <c r="X159" s="34"/>
      <c r="Y159" s="34"/>
      <c r="Z159" s="35"/>
      <c r="AA159" s="36"/>
      <c r="AB159" s="36"/>
      <c r="AC159" s="36"/>
      <c r="AD159" s="36"/>
      <c r="AE159" s="36"/>
      <c r="AF159" s="36"/>
      <c r="AG159" s="5"/>
    </row>
    <row r="160" spans="1:33" ht="12.75" customHeight="1" x14ac:dyDescent="0.3">
      <c r="A160" s="77" t="s">
        <v>160</v>
      </c>
      <c r="B160" s="36"/>
      <c r="C160" s="36">
        <v>2</v>
      </c>
      <c r="D160" s="36"/>
      <c r="E160" s="14"/>
      <c r="F160" s="14">
        <f>E160+D160+C160+B160</f>
        <v>2</v>
      </c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6">
        <f>T160+S160+R160+Q160</f>
        <v>0</v>
      </c>
      <c r="V160" s="34"/>
      <c r="W160" s="34"/>
      <c r="X160" s="34"/>
      <c r="Y160" s="34"/>
      <c r="Z160" s="35"/>
      <c r="AA160" s="36"/>
      <c r="AB160" s="36"/>
      <c r="AC160" s="36"/>
      <c r="AD160" s="36"/>
      <c r="AE160" s="36"/>
      <c r="AF160" s="36"/>
      <c r="AG160" s="5"/>
    </row>
    <row r="161" spans="1:33" ht="12.75" customHeight="1" x14ac:dyDescent="0.3">
      <c r="A161" s="84" t="s">
        <v>161</v>
      </c>
      <c r="B161" s="36"/>
      <c r="C161" s="36"/>
      <c r="D161" s="36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34"/>
      <c r="W161" s="34"/>
      <c r="X161" s="34"/>
      <c r="Y161" s="34"/>
      <c r="Z161" s="35"/>
      <c r="AA161" s="36"/>
      <c r="AB161" s="36"/>
      <c r="AC161" s="36"/>
      <c r="AD161" s="36"/>
      <c r="AE161" s="36"/>
      <c r="AF161" s="36"/>
      <c r="AG161" s="5"/>
    </row>
    <row r="162" spans="1:33" ht="12.75" customHeight="1" x14ac:dyDescent="0.3">
      <c r="A162" s="84" t="s">
        <v>162</v>
      </c>
      <c r="B162" s="36"/>
      <c r="C162" s="36"/>
      <c r="D162" s="36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34"/>
      <c r="W162" s="34"/>
      <c r="X162" s="34"/>
      <c r="Y162" s="34"/>
      <c r="Z162" s="35"/>
      <c r="AA162" s="36"/>
      <c r="AB162" s="36"/>
      <c r="AC162" s="36"/>
      <c r="AD162" s="36"/>
      <c r="AE162" s="36"/>
      <c r="AF162" s="36"/>
      <c r="AG162" s="5"/>
    </row>
    <row r="163" spans="1:33" ht="12.75" customHeight="1" x14ac:dyDescent="0.3">
      <c r="A163" s="84" t="s">
        <v>163</v>
      </c>
      <c r="B163" s="36"/>
      <c r="C163" s="36">
        <v>5</v>
      </c>
      <c r="D163" s="36"/>
      <c r="E163" s="14"/>
      <c r="F163" s="14">
        <f>E163+D163+C163+B163</f>
        <v>5</v>
      </c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6"/>
      <c r="S163" s="14"/>
      <c r="T163" s="14"/>
      <c r="U163" s="16">
        <f>T163+S163+R163+Q163</f>
        <v>0</v>
      </c>
      <c r="V163" s="34"/>
      <c r="W163" s="34"/>
      <c r="X163" s="34"/>
      <c r="Y163" s="34"/>
      <c r="Z163" s="35"/>
      <c r="AA163" s="36"/>
      <c r="AB163" s="36"/>
      <c r="AC163" s="36"/>
      <c r="AD163" s="36"/>
      <c r="AE163" s="36"/>
      <c r="AF163" s="36"/>
      <c r="AG163" s="5"/>
    </row>
    <row r="164" spans="1:33" ht="12.75" customHeight="1" x14ac:dyDescent="0.3">
      <c r="A164" s="84" t="s">
        <v>164</v>
      </c>
      <c r="B164" s="36"/>
      <c r="C164" s="36"/>
      <c r="D164" s="36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34"/>
      <c r="W164" s="34"/>
      <c r="X164" s="34"/>
      <c r="Y164" s="34"/>
      <c r="Z164" s="35"/>
      <c r="AA164" s="36"/>
      <c r="AB164" s="36"/>
      <c r="AC164" s="36"/>
      <c r="AD164" s="36"/>
      <c r="AE164" s="36"/>
      <c r="AF164" s="36"/>
      <c r="AG164" s="5"/>
    </row>
    <row r="165" spans="1:33" ht="12.75" customHeight="1" x14ac:dyDescent="0.3">
      <c r="A165" s="84" t="s">
        <v>165</v>
      </c>
      <c r="B165" s="36"/>
      <c r="C165" s="36"/>
      <c r="D165" s="36">
        <v>5</v>
      </c>
      <c r="E165" s="14"/>
      <c r="F165" s="14">
        <f t="shared" ref="F165:F167" si="26">E165+D165+C165+B165</f>
        <v>5</v>
      </c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6"/>
      <c r="R165" s="16"/>
      <c r="S165" s="16"/>
      <c r="T165" s="16"/>
      <c r="U165" s="16">
        <f>T165+S165+R165+Q165</f>
        <v>0</v>
      </c>
      <c r="V165" s="34"/>
      <c r="W165" s="34"/>
      <c r="X165" s="34"/>
      <c r="Y165" s="34"/>
      <c r="Z165" s="35"/>
      <c r="AA165" s="36"/>
      <c r="AB165" s="36"/>
      <c r="AC165" s="36"/>
      <c r="AD165" s="36"/>
      <c r="AE165" s="36"/>
      <c r="AF165" s="36"/>
      <c r="AG165" s="5"/>
    </row>
    <row r="166" spans="1:33" ht="12.75" customHeight="1" x14ac:dyDescent="0.3">
      <c r="A166" s="84" t="s">
        <v>166</v>
      </c>
      <c r="B166" s="36"/>
      <c r="C166" s="36"/>
      <c r="D166" s="36">
        <v>5</v>
      </c>
      <c r="E166" s="14"/>
      <c r="F166" s="14">
        <f t="shared" si="26"/>
        <v>5</v>
      </c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34"/>
      <c r="W166" s="34"/>
      <c r="X166" s="34"/>
      <c r="Y166" s="34"/>
      <c r="Z166" s="35"/>
      <c r="AA166" s="36"/>
      <c r="AB166" s="36"/>
      <c r="AC166" s="36"/>
      <c r="AD166" s="36"/>
      <c r="AE166" s="36"/>
      <c r="AF166" s="36"/>
      <c r="AG166" s="5"/>
    </row>
    <row r="167" spans="1:33" ht="12.75" customHeight="1" x14ac:dyDescent="0.3">
      <c r="A167" s="84" t="s">
        <v>167</v>
      </c>
      <c r="B167" s="36"/>
      <c r="C167" s="36"/>
      <c r="D167" s="36"/>
      <c r="E167" s="14">
        <v>5</v>
      </c>
      <c r="F167" s="14">
        <f t="shared" si="26"/>
        <v>5</v>
      </c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34"/>
      <c r="W167" s="34"/>
      <c r="X167" s="34"/>
      <c r="Y167" s="34"/>
      <c r="Z167" s="35"/>
      <c r="AA167" s="36"/>
      <c r="AB167" s="36"/>
      <c r="AC167" s="36"/>
      <c r="AD167" s="36"/>
      <c r="AE167" s="36"/>
      <c r="AF167" s="36"/>
      <c r="AG167" s="5"/>
    </row>
    <row r="168" spans="1:33" ht="12.75" customHeight="1" x14ac:dyDescent="0.3">
      <c r="A168" s="84" t="s">
        <v>168</v>
      </c>
      <c r="B168" s="36"/>
      <c r="C168" s="36"/>
      <c r="D168" s="36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34"/>
      <c r="W168" s="34"/>
      <c r="X168" s="34"/>
      <c r="Y168" s="34"/>
      <c r="Z168" s="35"/>
      <c r="AA168" s="36"/>
      <c r="AB168" s="36"/>
      <c r="AC168" s="36"/>
      <c r="AD168" s="36"/>
      <c r="AE168" s="36"/>
      <c r="AF168" s="36"/>
      <c r="AG168" s="5"/>
    </row>
    <row r="169" spans="1:33" ht="12.75" customHeight="1" x14ac:dyDescent="0.3">
      <c r="A169" s="77" t="s">
        <v>170</v>
      </c>
      <c r="B169" s="36"/>
      <c r="C169" s="36"/>
      <c r="D169" s="36"/>
      <c r="E169" s="14">
        <v>4</v>
      </c>
      <c r="F169" s="14">
        <f>E169+D169+C169+B169</f>
        <v>4</v>
      </c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49"/>
      <c r="U169" s="49">
        <f>T169+S169+R169+Q169</f>
        <v>0</v>
      </c>
      <c r="V169" s="34"/>
      <c r="W169" s="34"/>
      <c r="X169" s="34"/>
      <c r="Y169" s="34"/>
      <c r="Z169" s="35"/>
      <c r="AA169" s="36"/>
      <c r="AB169" s="36"/>
      <c r="AC169" s="36"/>
      <c r="AD169" s="36"/>
      <c r="AE169" s="36"/>
      <c r="AF169" s="36"/>
      <c r="AG169" s="5"/>
    </row>
    <row r="170" spans="1:33" ht="12.75" customHeight="1" x14ac:dyDescent="0.3">
      <c r="A170" s="77"/>
      <c r="B170" s="36"/>
      <c r="C170" s="36"/>
      <c r="D170" s="36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34"/>
      <c r="W170" s="34"/>
      <c r="X170" s="34"/>
      <c r="Y170" s="34"/>
      <c r="Z170" s="35"/>
      <c r="AA170" s="36"/>
      <c r="AB170" s="36"/>
      <c r="AC170" s="36"/>
      <c r="AD170" s="36"/>
      <c r="AE170" s="36"/>
      <c r="AF170" s="36"/>
      <c r="AG170" s="5"/>
    </row>
    <row r="171" spans="1:33" ht="27" customHeight="1" x14ac:dyDescent="0.3">
      <c r="A171" s="79" t="s">
        <v>73</v>
      </c>
      <c r="B171" s="42"/>
      <c r="C171" s="42"/>
      <c r="D171" s="42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56"/>
      <c r="W171" s="56"/>
      <c r="X171" s="56"/>
      <c r="Y171" s="56"/>
      <c r="Z171" s="58"/>
      <c r="AA171" s="42"/>
      <c r="AB171" s="42"/>
      <c r="AC171" s="42"/>
      <c r="AD171" s="42"/>
      <c r="AE171" s="42"/>
      <c r="AF171" s="42" t="s">
        <v>74</v>
      </c>
      <c r="AG171" s="5"/>
    </row>
    <row r="172" spans="1:33" ht="12.75" customHeight="1" x14ac:dyDescent="0.3">
      <c r="A172" s="22" t="s">
        <v>75</v>
      </c>
      <c r="B172" s="42"/>
      <c r="C172" s="42"/>
      <c r="D172" s="42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56"/>
      <c r="W172" s="56"/>
      <c r="X172" s="56"/>
      <c r="Y172" s="56"/>
      <c r="Z172" s="58"/>
      <c r="AA172" s="42"/>
      <c r="AB172" s="42"/>
      <c r="AC172" s="42"/>
      <c r="AD172" s="42"/>
      <c r="AE172" s="42"/>
      <c r="AF172" s="42" t="s">
        <v>76</v>
      </c>
      <c r="AG172" s="5"/>
    </row>
    <row r="173" spans="1:33" ht="24" customHeight="1" x14ac:dyDescent="0.3">
      <c r="A173" s="84" t="s">
        <v>171</v>
      </c>
      <c r="B173" s="36"/>
      <c r="C173" s="36"/>
      <c r="D173" s="36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34"/>
      <c r="W173" s="34"/>
      <c r="X173" s="34"/>
      <c r="Y173" s="34"/>
      <c r="Z173" s="35"/>
      <c r="AA173" s="36"/>
      <c r="AB173" s="36"/>
      <c r="AC173" s="36"/>
      <c r="AD173" s="36"/>
      <c r="AE173" s="36"/>
      <c r="AF173" s="36"/>
      <c r="AG173" s="5"/>
    </row>
    <row r="174" spans="1:33" ht="12.75" customHeight="1" x14ac:dyDescent="0.3">
      <c r="A174" s="77" t="s">
        <v>36</v>
      </c>
      <c r="B174" s="36"/>
      <c r="C174" s="36"/>
      <c r="D174" s="36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34"/>
      <c r="W174" s="34"/>
      <c r="X174" s="34"/>
      <c r="Y174" s="34"/>
      <c r="Z174" s="35"/>
      <c r="AA174" s="36"/>
      <c r="AB174" s="36"/>
      <c r="AC174" s="36"/>
      <c r="AD174" s="36"/>
      <c r="AE174" s="36"/>
      <c r="AF174" s="36"/>
      <c r="AG174" s="5"/>
    </row>
    <row r="175" spans="1:33" ht="12.75" customHeight="1" x14ac:dyDescent="0.3">
      <c r="A175" s="84" t="s">
        <v>172</v>
      </c>
      <c r="B175" s="36"/>
      <c r="C175" s="36"/>
      <c r="D175" s="36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34"/>
      <c r="W175" s="34"/>
      <c r="X175" s="34"/>
      <c r="Y175" s="34"/>
      <c r="Z175" s="35"/>
      <c r="AA175" s="36"/>
      <c r="AB175" s="36"/>
      <c r="AC175" s="36"/>
      <c r="AD175" s="36"/>
      <c r="AE175" s="36"/>
      <c r="AF175" s="36"/>
      <c r="AG175" s="5"/>
    </row>
    <row r="176" spans="1:33" ht="12.75" customHeight="1" x14ac:dyDescent="0.3">
      <c r="A176" s="84" t="s">
        <v>173</v>
      </c>
      <c r="B176" s="36"/>
      <c r="C176" s="36"/>
      <c r="D176" s="36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34"/>
      <c r="W176" s="34"/>
      <c r="X176" s="34"/>
      <c r="Y176" s="34"/>
      <c r="Z176" s="35"/>
      <c r="AA176" s="36"/>
      <c r="AB176" s="36"/>
      <c r="AC176" s="36"/>
      <c r="AD176" s="36"/>
      <c r="AE176" s="36"/>
      <c r="AF176" s="36"/>
      <c r="AG176" s="5"/>
    </row>
    <row r="177" spans="1:33" ht="12.75" customHeight="1" x14ac:dyDescent="0.3">
      <c r="A177" s="77"/>
      <c r="B177" s="36"/>
      <c r="C177" s="36"/>
      <c r="D177" s="36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34"/>
      <c r="W177" s="34"/>
      <c r="X177" s="34"/>
      <c r="Y177" s="34"/>
      <c r="Z177" s="35"/>
      <c r="AA177" s="36"/>
      <c r="AB177" s="36"/>
      <c r="AC177" s="36"/>
      <c r="AD177" s="36"/>
      <c r="AE177" s="36"/>
      <c r="AF177" s="36"/>
      <c r="AG177" s="5"/>
    </row>
    <row r="178" spans="1:33" ht="39.75" customHeight="1" x14ac:dyDescent="0.3">
      <c r="A178" s="82" t="s">
        <v>77</v>
      </c>
      <c r="B178" s="42"/>
      <c r="C178" s="42"/>
      <c r="D178" s="42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56"/>
      <c r="W178" s="56"/>
      <c r="X178" s="56"/>
      <c r="Y178" s="56"/>
      <c r="Z178" s="58"/>
      <c r="AA178" s="42"/>
      <c r="AB178" s="42"/>
      <c r="AC178" s="42"/>
      <c r="AD178" s="42"/>
      <c r="AE178" s="42"/>
      <c r="AF178" s="83" t="s">
        <v>78</v>
      </c>
      <c r="AG178" s="5"/>
    </row>
    <row r="179" spans="1:33" ht="12.75" customHeight="1" x14ac:dyDescent="0.3">
      <c r="A179" s="84" t="s">
        <v>25</v>
      </c>
      <c r="B179" s="36"/>
      <c r="C179" s="36"/>
      <c r="D179" s="36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35"/>
      <c r="W179" s="35"/>
      <c r="X179" s="35"/>
      <c r="Y179" s="35"/>
      <c r="Z179" s="11"/>
      <c r="AA179" s="36"/>
      <c r="AB179" s="36"/>
      <c r="AC179" s="36"/>
      <c r="AD179" s="36"/>
      <c r="AE179" s="36"/>
      <c r="AF179" s="36"/>
      <c r="AG179" s="5"/>
    </row>
    <row r="180" spans="1:33" ht="31.5" customHeight="1" x14ac:dyDescent="0.3">
      <c r="A180" s="84" t="s">
        <v>174</v>
      </c>
      <c r="B180" s="36"/>
      <c r="C180" s="36"/>
      <c r="D180" s="36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35"/>
      <c r="W180" s="35"/>
      <c r="X180" s="35"/>
      <c r="Y180" s="35"/>
      <c r="Z180" s="11"/>
      <c r="AA180" s="36"/>
      <c r="AB180" s="36"/>
      <c r="AC180" s="36"/>
      <c r="AD180" s="36"/>
      <c r="AE180" s="36"/>
      <c r="AF180" s="36"/>
      <c r="AG180" s="5"/>
    </row>
    <row r="181" spans="1:33" ht="38.25" customHeight="1" x14ac:dyDescent="0.3">
      <c r="A181" s="29" t="s">
        <v>175</v>
      </c>
      <c r="B181" s="36"/>
      <c r="C181" s="36"/>
      <c r="D181" s="36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35"/>
      <c r="W181" s="35"/>
      <c r="X181" s="35"/>
      <c r="Y181" s="35"/>
      <c r="Z181" s="11"/>
      <c r="AA181" s="36"/>
      <c r="AB181" s="36"/>
      <c r="AC181" s="36"/>
      <c r="AD181" s="36"/>
      <c r="AE181" s="36"/>
      <c r="AF181" s="36"/>
      <c r="AG181" s="5"/>
    </row>
    <row r="182" spans="1:33" ht="39" customHeight="1" x14ac:dyDescent="0.3">
      <c r="A182" s="29" t="s">
        <v>176</v>
      </c>
      <c r="B182" s="36"/>
      <c r="C182" s="36"/>
      <c r="D182" s="36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35"/>
      <c r="W182" s="35"/>
      <c r="X182" s="35"/>
      <c r="Y182" s="35"/>
      <c r="Z182" s="11"/>
      <c r="AA182" s="36"/>
      <c r="AB182" s="36"/>
      <c r="AC182" s="36"/>
      <c r="AD182" s="36"/>
      <c r="AE182" s="36"/>
      <c r="AF182" s="36"/>
      <c r="AG182" s="5"/>
    </row>
    <row r="183" spans="1:33" ht="22.5" customHeight="1" x14ac:dyDescent="0.3">
      <c r="A183" s="87" t="s">
        <v>80</v>
      </c>
      <c r="B183" s="42"/>
      <c r="C183" s="42"/>
      <c r="D183" s="42"/>
      <c r="E183" s="23"/>
      <c r="F183" s="23"/>
      <c r="G183" s="23"/>
      <c r="H183" s="23"/>
      <c r="I183" s="23"/>
      <c r="J183" s="23"/>
      <c r="K183" s="23"/>
      <c r="L183" s="25">
        <f>L185+L186+L187+L188</f>
        <v>0</v>
      </c>
      <c r="M183" s="25">
        <f>M185+M188</f>
        <v>100000</v>
      </c>
      <c r="N183" s="25">
        <f>N184+N188</f>
        <v>100000</v>
      </c>
      <c r="O183" s="25">
        <f>O185+O186+O187+O188</f>
        <v>0</v>
      </c>
      <c r="P183" s="25">
        <f>O183+N183+M183+L183</f>
        <v>200000</v>
      </c>
      <c r="Q183" s="23"/>
      <c r="R183" s="23"/>
      <c r="S183" s="23"/>
      <c r="T183" s="23"/>
      <c r="U183" s="23"/>
      <c r="V183" s="58"/>
      <c r="W183" s="58"/>
      <c r="X183" s="58"/>
      <c r="Y183" s="58"/>
      <c r="Z183" s="74"/>
      <c r="AA183" s="42"/>
      <c r="AB183" s="42"/>
      <c r="AC183" s="42"/>
      <c r="AD183" s="42"/>
      <c r="AE183" s="42"/>
      <c r="AF183" s="42"/>
      <c r="AG183" s="5"/>
    </row>
    <row r="184" spans="1:33" ht="18.75" customHeight="1" x14ac:dyDescent="0.3">
      <c r="A184" s="29" t="s">
        <v>83</v>
      </c>
      <c r="B184" s="36"/>
      <c r="C184" s="36"/>
      <c r="D184" s="36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35"/>
      <c r="W184" s="35"/>
      <c r="X184" s="35"/>
      <c r="Y184" s="35"/>
      <c r="Z184" s="11"/>
      <c r="AA184" s="36"/>
      <c r="AB184" s="36"/>
      <c r="AC184" s="36"/>
      <c r="AD184" s="36"/>
      <c r="AE184" s="36"/>
      <c r="AF184" s="36"/>
      <c r="AG184" s="5"/>
    </row>
    <row r="185" spans="1:33" ht="20.25" customHeight="1" x14ac:dyDescent="0.3">
      <c r="A185" s="29" t="s">
        <v>84</v>
      </c>
      <c r="B185" s="36"/>
      <c r="C185" s="36"/>
      <c r="D185" s="36"/>
      <c r="E185" s="14"/>
      <c r="F185" s="14"/>
      <c r="G185" s="14"/>
      <c r="H185" s="14"/>
      <c r="I185" s="14"/>
      <c r="J185" s="14"/>
      <c r="K185" s="14"/>
      <c r="L185" s="14"/>
      <c r="M185" s="88">
        <v>100000</v>
      </c>
      <c r="N185" s="14"/>
      <c r="O185" s="14"/>
      <c r="P185" s="16">
        <f>O185+N185+M185+L185</f>
        <v>100000</v>
      </c>
      <c r="Q185" s="14"/>
      <c r="R185" s="14"/>
      <c r="S185" s="14"/>
      <c r="T185" s="14"/>
      <c r="U185" s="14"/>
      <c r="V185" s="35"/>
      <c r="W185" s="35"/>
      <c r="X185" s="35"/>
      <c r="Y185" s="35"/>
      <c r="Z185" s="11"/>
      <c r="AA185" s="36"/>
      <c r="AB185" s="36"/>
      <c r="AC185" s="36"/>
      <c r="AD185" s="36"/>
      <c r="AE185" s="36"/>
      <c r="AF185" s="36"/>
      <c r="AG185" s="5"/>
    </row>
    <row r="186" spans="1:33" ht="27" customHeight="1" x14ac:dyDescent="0.3">
      <c r="A186" s="29" t="s">
        <v>89</v>
      </c>
      <c r="B186" s="36"/>
      <c r="C186" s="36"/>
      <c r="D186" s="36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35"/>
      <c r="W186" s="35"/>
      <c r="X186" s="35"/>
      <c r="Y186" s="35"/>
      <c r="Z186" s="11"/>
      <c r="AA186" s="36"/>
      <c r="AB186" s="36"/>
      <c r="AC186" s="36"/>
      <c r="AD186" s="36"/>
      <c r="AE186" s="36"/>
      <c r="AF186" s="36"/>
      <c r="AG186" s="5"/>
    </row>
    <row r="187" spans="1:33" ht="21" customHeight="1" x14ac:dyDescent="0.3">
      <c r="A187" s="29" t="s">
        <v>91</v>
      </c>
      <c r="B187" s="36"/>
      <c r="C187" s="36"/>
      <c r="D187" s="36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35"/>
      <c r="W187" s="35"/>
      <c r="X187" s="35"/>
      <c r="Y187" s="35"/>
      <c r="Z187" s="11"/>
      <c r="AA187" s="36"/>
      <c r="AB187" s="36"/>
      <c r="AC187" s="36"/>
      <c r="AD187" s="36"/>
      <c r="AE187" s="36"/>
      <c r="AF187" s="36"/>
      <c r="AG187" s="5"/>
    </row>
    <row r="188" spans="1:33" ht="20.25" customHeight="1" x14ac:dyDescent="0.3">
      <c r="A188" s="29" t="s">
        <v>92</v>
      </c>
      <c r="B188" s="36"/>
      <c r="C188" s="36"/>
      <c r="D188" s="36"/>
      <c r="E188" s="14"/>
      <c r="F188" s="14"/>
      <c r="G188" s="14"/>
      <c r="H188" s="14"/>
      <c r="I188" s="14"/>
      <c r="J188" s="14"/>
      <c r="K188" s="14"/>
      <c r="L188" s="14"/>
      <c r="M188" s="16"/>
      <c r="N188" s="16">
        <v>100000</v>
      </c>
      <c r="O188" s="16"/>
      <c r="P188" s="16">
        <f>O188+N188+M188+L188</f>
        <v>100000</v>
      </c>
      <c r="Q188" s="14"/>
      <c r="R188" s="14"/>
      <c r="S188" s="14"/>
      <c r="T188" s="14"/>
      <c r="U188" s="14"/>
      <c r="V188" s="35"/>
      <c r="W188" s="35"/>
      <c r="X188" s="35"/>
      <c r="Y188" s="35"/>
      <c r="Z188" s="11"/>
      <c r="AA188" s="36"/>
      <c r="AB188" s="36"/>
      <c r="AC188" s="36"/>
      <c r="AD188" s="36"/>
      <c r="AE188" s="36"/>
      <c r="AF188" s="36"/>
      <c r="AG188" s="5"/>
    </row>
    <row r="189" spans="1:33" ht="20.25" customHeight="1" x14ac:dyDescent="0.3">
      <c r="A189" s="29"/>
      <c r="B189" s="36"/>
      <c r="C189" s="36"/>
      <c r="D189" s="36"/>
      <c r="E189" s="14"/>
      <c r="F189" s="14"/>
      <c r="G189" s="14"/>
      <c r="H189" s="14"/>
      <c r="I189" s="14"/>
      <c r="J189" s="14"/>
      <c r="K189" s="14"/>
      <c r="L189" s="14"/>
      <c r="M189" s="16"/>
      <c r="N189" s="16"/>
      <c r="O189" s="16"/>
      <c r="P189" s="16"/>
      <c r="Q189" s="14"/>
      <c r="R189" s="14"/>
      <c r="S189" s="14"/>
      <c r="T189" s="14"/>
      <c r="U189" s="14"/>
      <c r="V189" s="35"/>
      <c r="W189" s="35"/>
      <c r="X189" s="35"/>
      <c r="Y189" s="35"/>
      <c r="Z189" s="11"/>
      <c r="AA189" s="36"/>
      <c r="AB189" s="36"/>
      <c r="AC189" s="36"/>
      <c r="AD189" s="36"/>
      <c r="AE189" s="36"/>
      <c r="AF189" s="36"/>
      <c r="AG189" s="5"/>
    </row>
    <row r="190" spans="1:33" ht="27.75" customHeight="1" x14ac:dyDescent="0.3">
      <c r="A190" s="89" t="s">
        <v>93</v>
      </c>
      <c r="B190" s="42"/>
      <c r="C190" s="42"/>
      <c r="D190" s="42"/>
      <c r="E190" s="23"/>
      <c r="F190" s="23"/>
      <c r="G190" s="23"/>
      <c r="H190" s="23"/>
      <c r="I190" s="23"/>
      <c r="J190" s="23"/>
      <c r="K190" s="23"/>
      <c r="L190" s="23"/>
      <c r="M190" s="38">
        <f t="shared" ref="M190:P190" si="27">M192+M193</f>
        <v>10000</v>
      </c>
      <c r="N190" s="38">
        <f t="shared" si="27"/>
        <v>0</v>
      </c>
      <c r="O190" s="38">
        <f t="shared" si="27"/>
        <v>10000</v>
      </c>
      <c r="P190" s="38">
        <f t="shared" si="27"/>
        <v>20000</v>
      </c>
      <c r="Q190" s="23"/>
      <c r="R190" s="23"/>
      <c r="S190" s="23"/>
      <c r="T190" s="23"/>
      <c r="U190" s="23"/>
      <c r="V190" s="58"/>
      <c r="W190" s="58"/>
      <c r="X190" s="58"/>
      <c r="Y190" s="58"/>
      <c r="Z190" s="74"/>
      <c r="AA190" s="42"/>
      <c r="AB190" s="42"/>
      <c r="AC190" s="42"/>
      <c r="AD190" s="42"/>
      <c r="AE190" s="42"/>
      <c r="AF190" s="42"/>
      <c r="AG190" s="5"/>
    </row>
    <row r="191" spans="1:33" ht="22.5" customHeight="1" x14ac:dyDescent="0.3">
      <c r="A191" s="90" t="s">
        <v>83</v>
      </c>
      <c r="B191" s="36"/>
      <c r="C191" s="36"/>
      <c r="D191" s="36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35"/>
      <c r="W191" s="35"/>
      <c r="X191" s="35"/>
      <c r="Y191" s="35"/>
      <c r="Z191" s="11"/>
      <c r="AA191" s="36"/>
      <c r="AB191" s="36"/>
      <c r="AC191" s="36"/>
      <c r="AD191" s="36"/>
      <c r="AE191" s="36"/>
      <c r="AF191" s="36"/>
      <c r="AG191" s="5"/>
    </row>
    <row r="192" spans="1:33" ht="22.5" customHeight="1" x14ac:dyDescent="0.3">
      <c r="A192" s="90" t="s">
        <v>98</v>
      </c>
      <c r="B192" s="36"/>
      <c r="C192" s="36"/>
      <c r="D192" s="36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35"/>
      <c r="W192" s="35"/>
      <c r="X192" s="35"/>
      <c r="Y192" s="35"/>
      <c r="Z192" s="11"/>
      <c r="AA192" s="36"/>
      <c r="AB192" s="36"/>
      <c r="AC192" s="36"/>
      <c r="AD192" s="36"/>
      <c r="AE192" s="36"/>
      <c r="AF192" s="36"/>
      <c r="AG192" s="5"/>
    </row>
    <row r="193" spans="1:33" ht="22.5" customHeight="1" x14ac:dyDescent="0.3">
      <c r="A193" s="90" t="s">
        <v>99</v>
      </c>
      <c r="B193" s="36"/>
      <c r="C193" s="36">
        <v>2022</v>
      </c>
      <c r="D193" s="36"/>
      <c r="E193" s="14">
        <v>2022</v>
      </c>
      <c r="F193" s="14">
        <v>2022</v>
      </c>
      <c r="G193" s="14"/>
      <c r="H193" s="14"/>
      <c r="I193" s="14"/>
      <c r="J193" s="14"/>
      <c r="K193" s="14"/>
      <c r="L193" s="14"/>
      <c r="M193" s="49">
        <v>10000</v>
      </c>
      <c r="N193" s="14"/>
      <c r="O193" s="49">
        <v>10000</v>
      </c>
      <c r="P193" s="49">
        <f>O193+N193+M193+L193</f>
        <v>20000</v>
      </c>
      <c r="Q193" s="14"/>
      <c r="R193" s="14"/>
      <c r="S193" s="14"/>
      <c r="T193" s="14"/>
      <c r="U193" s="14"/>
      <c r="V193" s="35"/>
      <c r="W193" s="35"/>
      <c r="X193" s="35"/>
      <c r="Y193" s="35"/>
      <c r="Z193" s="11"/>
      <c r="AA193" s="36"/>
      <c r="AB193" s="36"/>
      <c r="AC193" s="36"/>
      <c r="AD193" s="36"/>
      <c r="AE193" s="36"/>
      <c r="AF193" s="36"/>
      <c r="AG193" s="5"/>
    </row>
    <row r="194" spans="1:33" ht="12.75" customHeight="1" x14ac:dyDescent="0.3">
      <c r="A194" s="29" t="s">
        <v>100</v>
      </c>
      <c r="B194" s="36"/>
      <c r="C194" s="36"/>
      <c r="D194" s="36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35"/>
      <c r="W194" s="35"/>
      <c r="X194" s="35"/>
      <c r="Y194" s="35"/>
      <c r="Z194" s="11"/>
      <c r="AA194" s="36"/>
      <c r="AB194" s="36"/>
      <c r="AC194" s="36"/>
      <c r="AD194" s="36"/>
      <c r="AE194" s="36"/>
      <c r="AF194" s="36"/>
      <c r="AG194" s="5"/>
    </row>
    <row r="195" spans="1:33" ht="12.75" customHeight="1" x14ac:dyDescent="0.3">
      <c r="A195" s="29"/>
      <c r="B195" s="60"/>
      <c r="C195" s="60"/>
      <c r="D195" s="60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9"/>
      <c r="AA195" s="36"/>
      <c r="AB195" s="36"/>
      <c r="AC195" s="36"/>
      <c r="AD195" s="36"/>
      <c r="AE195" s="36"/>
      <c r="AF195" s="36"/>
      <c r="AG195" s="5"/>
    </row>
    <row r="196" spans="1:33" ht="33" customHeight="1" x14ac:dyDescent="0.3">
      <c r="A196" s="97" t="s">
        <v>102</v>
      </c>
      <c r="B196" s="98"/>
      <c r="C196" s="98"/>
      <c r="D196" s="98"/>
      <c r="E196" s="98"/>
      <c r="F196" s="98"/>
      <c r="G196" s="98"/>
      <c r="H196" s="98"/>
      <c r="I196" s="98"/>
      <c r="J196" s="98"/>
      <c r="K196" s="98"/>
      <c r="L196" s="164">
        <f t="shared" ref="L196:P196" si="28">L197+L215+L227+L229+L239+L242+L249</f>
        <v>136750</v>
      </c>
      <c r="M196" s="164">
        <f t="shared" si="28"/>
        <v>136750</v>
      </c>
      <c r="N196" s="164">
        <f t="shared" si="28"/>
        <v>136750</v>
      </c>
      <c r="O196" s="164">
        <f t="shared" si="28"/>
        <v>136750</v>
      </c>
      <c r="P196" s="164">
        <f t="shared" si="28"/>
        <v>547000</v>
      </c>
      <c r="Q196" s="100">
        <f t="shared" ref="Q196:U196" si="29">Q197+Q215+Q215+Q227+Q229+Q239+Q242+Q249</f>
        <v>0</v>
      </c>
      <c r="R196" s="100">
        <f>R197+R215+R215+R227+R229+R239+R242+R209</f>
        <v>271000</v>
      </c>
      <c r="S196" s="100">
        <f t="shared" si="29"/>
        <v>0</v>
      </c>
      <c r="T196" s="100">
        <f t="shared" si="29"/>
        <v>0</v>
      </c>
      <c r="U196" s="100">
        <f t="shared" si="29"/>
        <v>271000</v>
      </c>
      <c r="V196" s="98"/>
      <c r="W196" s="98"/>
      <c r="X196" s="98"/>
      <c r="Y196" s="98"/>
      <c r="Z196" s="98"/>
      <c r="AA196" s="98"/>
      <c r="AB196" s="98"/>
      <c r="AC196" s="98"/>
      <c r="AD196" s="98"/>
      <c r="AE196" s="98"/>
      <c r="AF196" s="101"/>
      <c r="AG196" s="5"/>
    </row>
    <row r="197" spans="1:33" ht="25.5" customHeight="1" x14ac:dyDescent="0.3">
      <c r="A197" s="102" t="s">
        <v>109</v>
      </c>
      <c r="B197" s="103"/>
      <c r="C197" s="103"/>
      <c r="D197" s="103"/>
      <c r="E197" s="104"/>
      <c r="F197" s="104"/>
      <c r="G197" s="104"/>
      <c r="H197" s="104"/>
      <c r="I197" s="104"/>
      <c r="J197" s="104"/>
      <c r="K197" s="104"/>
      <c r="L197" s="105">
        <v>136750</v>
      </c>
      <c r="M197" s="105">
        <v>136750</v>
      </c>
      <c r="N197" s="105">
        <v>136750</v>
      </c>
      <c r="O197" s="105">
        <v>136750</v>
      </c>
      <c r="P197" s="105">
        <f>O197+N197+M197+L197</f>
        <v>547000</v>
      </c>
      <c r="Q197" s="106">
        <f t="shared" ref="Q197:U197" si="30">Q205+Q207+Q209+Q210+Q211+Q213</f>
        <v>0</v>
      </c>
      <c r="R197" s="106">
        <f t="shared" si="30"/>
        <v>0</v>
      </c>
      <c r="S197" s="106">
        <f t="shared" si="30"/>
        <v>0</v>
      </c>
      <c r="T197" s="106">
        <f t="shared" si="30"/>
        <v>0</v>
      </c>
      <c r="U197" s="106">
        <f t="shared" si="30"/>
        <v>0</v>
      </c>
      <c r="V197" s="107"/>
      <c r="W197" s="107"/>
      <c r="X197" s="107"/>
      <c r="Y197" s="107"/>
      <c r="Z197" s="109"/>
      <c r="AA197" s="103"/>
      <c r="AB197" s="103"/>
      <c r="AC197" s="103"/>
      <c r="AD197" s="103"/>
      <c r="AE197" s="103"/>
      <c r="AF197" s="103"/>
      <c r="AG197" s="5"/>
    </row>
    <row r="198" spans="1:33" ht="12.75" customHeight="1" x14ac:dyDescent="0.3">
      <c r="A198" s="77" t="s">
        <v>116</v>
      </c>
      <c r="B198" s="36"/>
      <c r="C198" s="36"/>
      <c r="D198" s="36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34"/>
      <c r="W198" s="34"/>
      <c r="X198" s="34"/>
      <c r="Y198" s="34"/>
      <c r="Z198" s="35"/>
      <c r="AA198" s="36"/>
      <c r="AB198" s="36"/>
      <c r="AC198" s="36"/>
      <c r="AD198" s="36"/>
      <c r="AE198" s="36"/>
      <c r="AF198" s="36"/>
      <c r="AG198" s="5"/>
    </row>
    <row r="199" spans="1:33" ht="30" customHeight="1" x14ac:dyDescent="0.3">
      <c r="A199" s="84" t="s">
        <v>117</v>
      </c>
      <c r="B199" s="36"/>
      <c r="C199" s="36"/>
      <c r="D199" s="36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34"/>
      <c r="W199" s="34"/>
      <c r="X199" s="34"/>
      <c r="Y199" s="34"/>
      <c r="Z199" s="35"/>
      <c r="AA199" s="36"/>
      <c r="AB199" s="36"/>
      <c r="AC199" s="36"/>
      <c r="AD199" s="36"/>
      <c r="AE199" s="36"/>
      <c r="AF199" s="36"/>
      <c r="AG199" s="5"/>
    </row>
    <row r="200" spans="1:33" ht="12.75" customHeight="1" x14ac:dyDescent="0.3">
      <c r="A200" s="84" t="s">
        <v>118</v>
      </c>
      <c r="B200" s="36"/>
      <c r="C200" s="36"/>
      <c r="D200" s="36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34"/>
      <c r="W200" s="34"/>
      <c r="X200" s="34"/>
      <c r="Y200" s="34"/>
      <c r="Z200" s="35"/>
      <c r="AA200" s="36"/>
      <c r="AB200" s="36"/>
      <c r="AC200" s="36"/>
      <c r="AD200" s="36"/>
      <c r="AE200" s="36"/>
      <c r="AF200" s="36"/>
      <c r="AG200" s="5"/>
    </row>
    <row r="201" spans="1:33" ht="54" customHeight="1" x14ac:dyDescent="0.3">
      <c r="A201" s="84" t="s">
        <v>119</v>
      </c>
      <c r="B201" s="36"/>
      <c r="C201" s="36"/>
      <c r="D201" s="36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34"/>
      <c r="W201" s="34"/>
      <c r="X201" s="34"/>
      <c r="Y201" s="34"/>
      <c r="Z201" s="35"/>
      <c r="AA201" s="36"/>
      <c r="AB201" s="36"/>
      <c r="AC201" s="36"/>
      <c r="AD201" s="36"/>
      <c r="AE201" s="36"/>
      <c r="AF201" s="36"/>
      <c r="AG201" s="5"/>
    </row>
    <row r="202" spans="1:33" ht="41.25" customHeight="1" x14ac:dyDescent="0.3">
      <c r="A202" s="84" t="s">
        <v>121</v>
      </c>
      <c r="B202" s="36"/>
      <c r="C202" s="36"/>
      <c r="D202" s="36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34"/>
      <c r="W202" s="34"/>
      <c r="X202" s="34"/>
      <c r="Y202" s="34"/>
      <c r="Z202" s="35"/>
      <c r="AA202" s="36"/>
      <c r="AB202" s="36"/>
      <c r="AC202" s="36"/>
      <c r="AD202" s="36"/>
      <c r="AE202" s="36"/>
      <c r="AF202" s="36"/>
      <c r="AG202" s="5"/>
    </row>
    <row r="203" spans="1:33" ht="12.75" customHeight="1" x14ac:dyDescent="0.3">
      <c r="A203" s="242" t="s">
        <v>122</v>
      </c>
      <c r="B203" s="36"/>
      <c r="C203" s="36"/>
      <c r="D203" s="36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34"/>
      <c r="W203" s="34"/>
      <c r="X203" s="34"/>
      <c r="Y203" s="34"/>
      <c r="Z203" s="35"/>
      <c r="AA203" s="36"/>
      <c r="AB203" s="36"/>
      <c r="AC203" s="36"/>
      <c r="AD203" s="36"/>
      <c r="AE203" s="36"/>
      <c r="AF203" s="36"/>
      <c r="AG203" s="5"/>
    </row>
    <row r="204" spans="1:33" ht="16.5" customHeight="1" x14ac:dyDescent="0.3">
      <c r="A204" s="84" t="s">
        <v>124</v>
      </c>
      <c r="B204" s="36"/>
      <c r="C204" s="36"/>
      <c r="D204" s="36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34"/>
      <c r="W204" s="34"/>
      <c r="X204" s="34"/>
      <c r="Y204" s="34"/>
      <c r="Z204" s="35"/>
      <c r="AA204" s="36"/>
      <c r="AB204" s="36"/>
      <c r="AC204" s="36"/>
      <c r="AD204" s="36"/>
      <c r="AE204" s="36"/>
      <c r="AF204" s="36"/>
      <c r="AG204" s="5"/>
    </row>
    <row r="205" spans="1:33" ht="16.5" customHeight="1" x14ac:dyDescent="0.3">
      <c r="A205" s="84" t="s">
        <v>125</v>
      </c>
      <c r="B205" s="36">
        <v>1</v>
      </c>
      <c r="C205" s="36">
        <v>1</v>
      </c>
      <c r="D205" s="36">
        <v>1</v>
      </c>
      <c r="E205" s="14">
        <v>1</v>
      </c>
      <c r="F205" s="14">
        <f>E205+D205+C205+B205</f>
        <v>4</v>
      </c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6">
        <f>T205+S205+R205+Q205</f>
        <v>0</v>
      </c>
      <c r="V205" s="34"/>
      <c r="W205" s="34"/>
      <c r="X205" s="34"/>
      <c r="Y205" s="34"/>
      <c r="Z205" s="35"/>
      <c r="AA205" s="36"/>
      <c r="AB205" s="36"/>
      <c r="AC205" s="36"/>
      <c r="AD205" s="36"/>
      <c r="AE205" s="36"/>
      <c r="AF205" s="36"/>
      <c r="AG205" s="5"/>
    </row>
    <row r="206" spans="1:33" ht="19.5" customHeight="1" x14ac:dyDescent="0.3">
      <c r="A206" s="84" t="s">
        <v>126</v>
      </c>
      <c r="B206" s="36"/>
      <c r="C206" s="36"/>
      <c r="D206" s="36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34"/>
      <c r="W206" s="34"/>
      <c r="X206" s="34"/>
      <c r="Y206" s="34"/>
      <c r="Z206" s="35"/>
      <c r="AA206" s="36"/>
      <c r="AB206" s="36"/>
      <c r="AC206" s="36"/>
      <c r="AD206" s="36"/>
      <c r="AE206" s="36"/>
      <c r="AF206" s="36"/>
      <c r="AG206" s="5"/>
    </row>
    <row r="207" spans="1:33" ht="19.5" customHeight="1" x14ac:dyDescent="0.3">
      <c r="A207" s="84" t="s">
        <v>127</v>
      </c>
      <c r="B207" s="36">
        <v>1</v>
      </c>
      <c r="C207" s="36">
        <v>1</v>
      </c>
      <c r="D207" s="36">
        <v>1</v>
      </c>
      <c r="E207" s="14">
        <v>1</v>
      </c>
      <c r="F207" s="14">
        <f>E207+D207+C207+B207</f>
        <v>4</v>
      </c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6">
        <f>T207+S207+R207+Q207</f>
        <v>0</v>
      </c>
      <c r="V207" s="34"/>
      <c r="W207" s="34"/>
      <c r="X207" s="34"/>
      <c r="Y207" s="34"/>
      <c r="Z207" s="35"/>
      <c r="AA207" s="36"/>
      <c r="AB207" s="36"/>
      <c r="AC207" s="36"/>
      <c r="AD207" s="36"/>
      <c r="AE207" s="36"/>
      <c r="AF207" s="36"/>
      <c r="AG207" s="5"/>
    </row>
    <row r="208" spans="1:33" ht="18" customHeight="1" x14ac:dyDescent="0.3">
      <c r="A208" s="84" t="s">
        <v>128</v>
      </c>
      <c r="B208" s="36"/>
      <c r="C208" s="36"/>
      <c r="D208" s="36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34"/>
      <c r="W208" s="34"/>
      <c r="X208" s="34"/>
      <c r="Y208" s="34"/>
      <c r="Z208" s="35"/>
      <c r="AA208" s="36"/>
      <c r="AB208" s="36"/>
      <c r="AC208" s="36"/>
      <c r="AD208" s="36"/>
      <c r="AE208" s="36"/>
      <c r="AF208" s="36"/>
      <c r="AG208" s="5"/>
    </row>
    <row r="209" spans="1:33" ht="22.5" customHeight="1" x14ac:dyDescent="0.3">
      <c r="A209" s="84" t="s">
        <v>129</v>
      </c>
      <c r="B209" s="36"/>
      <c r="C209" s="36"/>
      <c r="D209" s="36">
        <v>98</v>
      </c>
      <c r="E209" s="14"/>
      <c r="F209" s="14">
        <f t="shared" ref="F209:F211" si="31">E209+D209+C209+B209</f>
        <v>98</v>
      </c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6"/>
      <c r="S209" s="14"/>
      <c r="T209" s="14"/>
      <c r="U209" s="16">
        <f t="shared" ref="U209:U211" si="32">T209+S209+R209+Q209</f>
        <v>0</v>
      </c>
      <c r="V209" s="34"/>
      <c r="W209" s="34"/>
      <c r="X209" s="34"/>
      <c r="Y209" s="34"/>
      <c r="Z209" s="35"/>
      <c r="AA209" s="36"/>
      <c r="AB209" s="36"/>
      <c r="AC209" s="36"/>
      <c r="AD209" s="36"/>
      <c r="AE209" s="36"/>
      <c r="AF209" s="36"/>
      <c r="AG209" s="5"/>
    </row>
    <row r="210" spans="1:33" ht="39.75" customHeight="1" x14ac:dyDescent="0.3">
      <c r="A210" s="84" t="s">
        <v>130</v>
      </c>
      <c r="B210" s="36">
        <v>1</v>
      </c>
      <c r="C210" s="36">
        <v>1</v>
      </c>
      <c r="D210" s="36">
        <v>1</v>
      </c>
      <c r="E210" s="14">
        <v>1</v>
      </c>
      <c r="F210" s="14">
        <f t="shared" si="31"/>
        <v>4</v>
      </c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6">
        <f t="shared" si="32"/>
        <v>0</v>
      </c>
      <c r="V210" s="34"/>
      <c r="W210" s="34"/>
      <c r="X210" s="34"/>
      <c r="Y210" s="34"/>
      <c r="Z210" s="35"/>
      <c r="AA210" s="36"/>
      <c r="AB210" s="36"/>
      <c r="AC210" s="36"/>
      <c r="AD210" s="36"/>
      <c r="AE210" s="36"/>
      <c r="AF210" s="36"/>
      <c r="AG210" s="5"/>
    </row>
    <row r="211" spans="1:33" ht="39.75" customHeight="1" x14ac:dyDescent="0.3">
      <c r="A211" s="84" t="s">
        <v>131</v>
      </c>
      <c r="B211" s="36"/>
      <c r="C211" s="36">
        <v>1</v>
      </c>
      <c r="D211" s="36"/>
      <c r="E211" s="14"/>
      <c r="F211" s="14">
        <f t="shared" si="31"/>
        <v>1</v>
      </c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6">
        <f t="shared" si="32"/>
        <v>0</v>
      </c>
      <c r="V211" s="34"/>
      <c r="W211" s="34"/>
      <c r="X211" s="34"/>
      <c r="Y211" s="34"/>
      <c r="Z211" s="35"/>
      <c r="AA211" s="36"/>
      <c r="AB211" s="36"/>
      <c r="AC211" s="36"/>
      <c r="AD211" s="36"/>
      <c r="AE211" s="36"/>
      <c r="AF211" s="36"/>
      <c r="AG211" s="5"/>
    </row>
    <row r="212" spans="1:33" ht="33.6" customHeight="1" x14ac:dyDescent="0.3">
      <c r="A212" s="84" t="s">
        <v>132</v>
      </c>
      <c r="B212" s="36"/>
      <c r="C212" s="36"/>
      <c r="D212" s="36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34"/>
      <c r="W212" s="34"/>
      <c r="X212" s="34"/>
      <c r="Y212" s="34"/>
      <c r="Z212" s="35"/>
      <c r="AA212" s="36"/>
      <c r="AB212" s="36"/>
      <c r="AC212" s="36"/>
      <c r="AD212" s="36"/>
      <c r="AE212" s="36"/>
      <c r="AF212" s="36"/>
      <c r="AG212" s="5"/>
    </row>
    <row r="213" spans="1:33" ht="54" customHeight="1" x14ac:dyDescent="0.3">
      <c r="A213" s="84" t="s">
        <v>133</v>
      </c>
      <c r="B213" s="36"/>
      <c r="C213" s="36"/>
      <c r="D213" s="36"/>
      <c r="E213" s="14"/>
      <c r="F213" s="14">
        <f>E213+D213+C213+B213</f>
        <v>0</v>
      </c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49"/>
      <c r="S213" s="14"/>
      <c r="T213" s="14"/>
      <c r="U213" s="16">
        <f>T213+S213+R213+Q213</f>
        <v>0</v>
      </c>
      <c r="V213" s="34"/>
      <c r="W213" s="34"/>
      <c r="X213" s="34"/>
      <c r="Y213" s="34"/>
      <c r="Z213" s="35"/>
      <c r="AA213" s="36"/>
      <c r="AB213" s="36"/>
      <c r="AC213" s="36"/>
      <c r="AD213" s="36"/>
      <c r="AE213" s="36"/>
      <c r="AF213" s="36"/>
      <c r="AG213" s="5"/>
    </row>
    <row r="214" spans="1:33" ht="12.75" customHeight="1" x14ac:dyDescent="0.3">
      <c r="A214" s="77"/>
      <c r="B214" s="36"/>
      <c r="C214" s="36"/>
      <c r="D214" s="36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34"/>
      <c r="W214" s="34"/>
      <c r="X214" s="34"/>
      <c r="Y214" s="34"/>
      <c r="Z214" s="35"/>
      <c r="AA214" s="36"/>
      <c r="AB214" s="36"/>
      <c r="AC214" s="36"/>
      <c r="AD214" s="36"/>
      <c r="AE214" s="36"/>
      <c r="AF214" s="36"/>
      <c r="AG214" s="5"/>
    </row>
    <row r="215" spans="1:33" ht="24.75" customHeight="1" x14ac:dyDescent="0.3">
      <c r="A215" s="119" t="s">
        <v>134</v>
      </c>
      <c r="B215" s="120"/>
      <c r="C215" s="120"/>
      <c r="D215" s="120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2"/>
      <c r="W215" s="122"/>
      <c r="X215" s="122"/>
      <c r="Y215" s="122"/>
      <c r="Z215" s="124"/>
      <c r="AA215" s="120"/>
      <c r="AB215" s="120"/>
      <c r="AC215" s="120"/>
      <c r="AD215" s="120"/>
      <c r="AE215" s="120"/>
      <c r="AF215" s="120"/>
      <c r="AG215" s="5"/>
    </row>
    <row r="216" spans="1:33" ht="12.75" customHeight="1" x14ac:dyDescent="0.3">
      <c r="A216" s="77" t="s">
        <v>135</v>
      </c>
      <c r="B216" s="36"/>
      <c r="C216" s="36"/>
      <c r="D216" s="36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34"/>
      <c r="W216" s="34"/>
      <c r="X216" s="34"/>
      <c r="Y216" s="34"/>
      <c r="Z216" s="35"/>
      <c r="AA216" s="36"/>
      <c r="AB216" s="36"/>
      <c r="AC216" s="36"/>
      <c r="AD216" s="36"/>
      <c r="AE216" s="36"/>
      <c r="AF216" s="36"/>
      <c r="AG216" s="5"/>
    </row>
    <row r="217" spans="1:33" ht="25.5" customHeight="1" x14ac:dyDescent="0.3">
      <c r="A217" s="84" t="s">
        <v>203</v>
      </c>
      <c r="B217" s="36"/>
      <c r="C217" s="36"/>
      <c r="D217" s="36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34"/>
      <c r="W217" s="34"/>
      <c r="X217" s="34"/>
      <c r="Y217" s="34"/>
      <c r="Z217" s="35"/>
      <c r="AA217" s="36"/>
      <c r="AB217" s="36"/>
      <c r="AC217" s="36"/>
      <c r="AD217" s="36"/>
      <c r="AE217" s="36"/>
      <c r="AF217" s="36"/>
      <c r="AG217" s="5"/>
    </row>
    <row r="218" spans="1:33" ht="12.75" customHeight="1" x14ac:dyDescent="0.3">
      <c r="A218" s="77"/>
      <c r="B218" s="36"/>
      <c r="C218" s="36"/>
      <c r="D218" s="36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34"/>
      <c r="W218" s="34"/>
      <c r="X218" s="34"/>
      <c r="Y218" s="34"/>
      <c r="Z218" s="35"/>
      <c r="AA218" s="36"/>
      <c r="AB218" s="36"/>
      <c r="AC218" s="36"/>
      <c r="AD218" s="36"/>
      <c r="AE218" s="36"/>
      <c r="AF218" s="36"/>
      <c r="AG218" s="5"/>
    </row>
    <row r="219" spans="1:33" ht="12.75" customHeight="1" x14ac:dyDescent="0.3">
      <c r="A219" s="113" t="s">
        <v>204</v>
      </c>
      <c r="B219" s="36"/>
      <c r="C219" s="36"/>
      <c r="D219" s="36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34"/>
      <c r="W219" s="34"/>
      <c r="X219" s="34"/>
      <c r="Y219" s="34"/>
      <c r="Z219" s="35"/>
      <c r="AA219" s="36"/>
      <c r="AB219" s="36"/>
      <c r="AC219" s="36"/>
      <c r="AD219" s="36"/>
      <c r="AE219" s="36"/>
      <c r="AF219" s="36"/>
      <c r="AG219" s="5"/>
    </row>
    <row r="220" spans="1:33" ht="12.75" customHeight="1" x14ac:dyDescent="0.3">
      <c r="A220" s="77" t="s">
        <v>207</v>
      </c>
      <c r="B220" s="36"/>
      <c r="C220" s="36"/>
      <c r="D220" s="36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34"/>
      <c r="W220" s="34"/>
      <c r="X220" s="34"/>
      <c r="Y220" s="34"/>
      <c r="Z220" s="35"/>
      <c r="AA220" s="36"/>
      <c r="AB220" s="36"/>
      <c r="AC220" s="36"/>
      <c r="AD220" s="36"/>
      <c r="AE220" s="36"/>
      <c r="AF220" s="36"/>
      <c r="AG220" s="5"/>
    </row>
    <row r="221" spans="1:33" ht="12.75" customHeight="1" x14ac:dyDescent="0.3">
      <c r="A221" s="77" t="s">
        <v>208</v>
      </c>
      <c r="B221" s="36"/>
      <c r="C221" s="36"/>
      <c r="D221" s="36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34"/>
      <c r="W221" s="34"/>
      <c r="X221" s="34"/>
      <c r="Y221" s="34"/>
      <c r="Z221" s="35"/>
      <c r="AA221" s="36"/>
      <c r="AB221" s="36"/>
      <c r="AC221" s="36"/>
      <c r="AD221" s="36"/>
      <c r="AE221" s="36"/>
      <c r="AF221" s="36"/>
      <c r="AG221" s="5"/>
    </row>
    <row r="222" spans="1:33" ht="12.75" customHeight="1" x14ac:dyDescent="0.3">
      <c r="A222" s="77" t="s">
        <v>209</v>
      </c>
      <c r="B222" s="36"/>
      <c r="C222" s="36"/>
      <c r="D222" s="36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34"/>
      <c r="W222" s="34"/>
      <c r="X222" s="34"/>
      <c r="Y222" s="34"/>
      <c r="Z222" s="35"/>
      <c r="AA222" s="36"/>
      <c r="AB222" s="36"/>
      <c r="AC222" s="36"/>
      <c r="AD222" s="36"/>
      <c r="AE222" s="36"/>
      <c r="AF222" s="36"/>
      <c r="AG222" s="5"/>
    </row>
    <row r="223" spans="1:33" ht="12.75" customHeight="1" x14ac:dyDescent="0.3">
      <c r="A223" s="77" t="s">
        <v>211</v>
      </c>
      <c r="B223" s="36"/>
      <c r="C223" s="36"/>
      <c r="D223" s="36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34"/>
      <c r="W223" s="34"/>
      <c r="X223" s="34"/>
      <c r="Y223" s="34"/>
      <c r="Z223" s="35"/>
      <c r="AA223" s="36"/>
      <c r="AB223" s="36"/>
      <c r="AC223" s="36"/>
      <c r="AD223" s="36"/>
      <c r="AE223" s="36"/>
      <c r="AF223" s="36"/>
      <c r="AG223" s="5"/>
    </row>
    <row r="224" spans="1:33" ht="12.75" customHeight="1" x14ac:dyDescent="0.3">
      <c r="A224" s="77" t="s">
        <v>213</v>
      </c>
      <c r="B224" s="36"/>
      <c r="C224" s="36"/>
      <c r="D224" s="36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34"/>
      <c r="W224" s="34"/>
      <c r="X224" s="34"/>
      <c r="Y224" s="34"/>
      <c r="Z224" s="35"/>
      <c r="AA224" s="36"/>
      <c r="AB224" s="36"/>
      <c r="AC224" s="36"/>
      <c r="AD224" s="36"/>
      <c r="AE224" s="36"/>
      <c r="AF224" s="36"/>
      <c r="AG224" s="5"/>
    </row>
    <row r="225" spans="1:33" ht="12.75" customHeight="1" x14ac:dyDescent="0.3">
      <c r="A225" s="77" t="s">
        <v>214</v>
      </c>
      <c r="B225" s="36">
        <v>98</v>
      </c>
      <c r="C225" s="36">
        <v>98</v>
      </c>
      <c r="D225" s="36">
        <v>98</v>
      </c>
      <c r="E225" s="14">
        <v>98</v>
      </c>
      <c r="F225" s="14">
        <v>98</v>
      </c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34"/>
      <c r="W225" s="34"/>
      <c r="X225" s="34"/>
      <c r="Y225" s="34"/>
      <c r="Z225" s="35"/>
      <c r="AA225" s="36"/>
      <c r="AB225" s="36"/>
      <c r="AC225" s="36"/>
      <c r="AD225" s="36"/>
      <c r="AE225" s="36"/>
      <c r="AF225" s="36"/>
      <c r="AG225" s="5"/>
    </row>
    <row r="226" spans="1:33" ht="12.75" customHeight="1" x14ac:dyDescent="0.3">
      <c r="A226" s="77"/>
      <c r="B226" s="36"/>
      <c r="C226" s="36"/>
      <c r="D226" s="36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34"/>
      <c r="W226" s="34"/>
      <c r="X226" s="34"/>
      <c r="Y226" s="34"/>
      <c r="Z226" s="35"/>
      <c r="AA226" s="36"/>
      <c r="AB226" s="36"/>
      <c r="AC226" s="36"/>
      <c r="AD226" s="36"/>
      <c r="AE226" s="36"/>
      <c r="AF226" s="36"/>
      <c r="AG226" s="5"/>
    </row>
    <row r="227" spans="1:33" ht="24.75" customHeight="1" x14ac:dyDescent="0.3">
      <c r="A227" s="125" t="s">
        <v>136</v>
      </c>
      <c r="B227" s="126"/>
      <c r="C227" s="126"/>
      <c r="D227" s="126"/>
      <c r="E227" s="98"/>
      <c r="F227" s="98"/>
      <c r="G227" s="98"/>
      <c r="H227" s="98"/>
      <c r="I227" s="98"/>
      <c r="J227" s="98"/>
      <c r="K227" s="98"/>
      <c r="L227" s="98"/>
      <c r="M227" s="98"/>
      <c r="N227" s="98"/>
      <c r="O227" s="98"/>
      <c r="P227" s="98"/>
      <c r="Q227" s="98"/>
      <c r="R227" s="98"/>
      <c r="S227" s="98"/>
      <c r="T227" s="98"/>
      <c r="U227" s="98"/>
      <c r="V227" s="127"/>
      <c r="W227" s="127"/>
      <c r="X227" s="127"/>
      <c r="Y227" s="127"/>
      <c r="Z227" s="128"/>
      <c r="AA227" s="126"/>
      <c r="AB227" s="126"/>
      <c r="AC227" s="126"/>
      <c r="AD227" s="126"/>
      <c r="AE227" s="126"/>
      <c r="AF227" s="126"/>
      <c r="AG227" s="5"/>
    </row>
    <row r="228" spans="1:33" ht="12.75" customHeight="1" x14ac:dyDescent="0.3">
      <c r="A228" s="71"/>
      <c r="B228" s="60"/>
      <c r="C228" s="60"/>
      <c r="D228" s="60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35"/>
      <c r="W228" s="35"/>
      <c r="X228" s="35"/>
      <c r="Y228" s="35"/>
      <c r="Z228" s="11"/>
      <c r="AA228" s="36"/>
      <c r="AB228" s="36"/>
      <c r="AC228" s="36"/>
      <c r="AD228" s="36"/>
      <c r="AE228" s="36"/>
      <c r="AF228" s="36"/>
      <c r="AG228" s="5"/>
    </row>
    <row r="229" spans="1:33" ht="24.75" customHeight="1" x14ac:dyDescent="0.3">
      <c r="A229" s="97" t="s">
        <v>137</v>
      </c>
      <c r="B229" s="126"/>
      <c r="C229" s="126"/>
      <c r="D229" s="126"/>
      <c r="E229" s="98"/>
      <c r="F229" s="98"/>
      <c r="G229" s="98"/>
      <c r="H229" s="98"/>
      <c r="I229" s="98"/>
      <c r="J229" s="98"/>
      <c r="K229" s="98"/>
      <c r="L229" s="98"/>
      <c r="M229" s="98"/>
      <c r="N229" s="98"/>
      <c r="O229" s="98"/>
      <c r="P229" s="98"/>
      <c r="Q229" s="100">
        <f>Q236+Q237</f>
        <v>0</v>
      </c>
      <c r="R229" s="98"/>
      <c r="S229" s="98"/>
      <c r="T229" s="98"/>
      <c r="U229" s="98"/>
      <c r="V229" s="129"/>
      <c r="W229" s="129"/>
      <c r="X229" s="129"/>
      <c r="Y229" s="129"/>
      <c r="Z229" s="127"/>
      <c r="AA229" s="126"/>
      <c r="AB229" s="126"/>
      <c r="AC229" s="126"/>
      <c r="AD229" s="126"/>
      <c r="AE229" s="126"/>
      <c r="AF229" s="126"/>
      <c r="AG229" s="5"/>
    </row>
    <row r="230" spans="1:33" ht="12.75" customHeight="1" x14ac:dyDescent="0.3">
      <c r="A230" s="70" t="s">
        <v>180</v>
      </c>
      <c r="B230" s="36"/>
      <c r="C230" s="36"/>
      <c r="D230" s="36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34"/>
      <c r="W230" s="34"/>
      <c r="X230" s="34"/>
      <c r="Y230" s="34"/>
      <c r="Z230" s="35"/>
      <c r="AA230" s="36"/>
      <c r="AB230" s="36"/>
      <c r="AC230" s="36"/>
      <c r="AD230" s="36"/>
      <c r="AE230" s="36"/>
      <c r="AF230" s="36"/>
      <c r="AG230" s="5"/>
    </row>
    <row r="231" spans="1:33" ht="32.25" customHeight="1" x14ac:dyDescent="0.3">
      <c r="A231" s="29" t="s">
        <v>220</v>
      </c>
      <c r="B231" s="36"/>
      <c r="C231" s="36"/>
      <c r="D231" s="36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34"/>
      <c r="W231" s="34"/>
      <c r="X231" s="34"/>
      <c r="Y231" s="34"/>
      <c r="Z231" s="35"/>
      <c r="AA231" s="36"/>
      <c r="AB231" s="36"/>
      <c r="AC231" s="36"/>
      <c r="AD231" s="36"/>
      <c r="AE231" s="36"/>
      <c r="AF231" s="36"/>
      <c r="AG231" s="5"/>
    </row>
    <row r="232" spans="1:33" ht="24" customHeight="1" x14ac:dyDescent="0.3">
      <c r="A232" s="29" t="s">
        <v>221</v>
      </c>
      <c r="B232" s="36"/>
      <c r="C232" s="36"/>
      <c r="D232" s="36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34"/>
      <c r="W232" s="34"/>
      <c r="X232" s="34"/>
      <c r="Y232" s="34"/>
      <c r="Z232" s="35"/>
      <c r="AA232" s="36"/>
      <c r="AB232" s="36"/>
      <c r="AC232" s="36"/>
      <c r="AD232" s="36"/>
      <c r="AE232" s="36"/>
      <c r="AF232" s="36"/>
      <c r="AG232" s="5"/>
    </row>
    <row r="233" spans="1:33" ht="12.75" customHeight="1" x14ac:dyDescent="0.3">
      <c r="A233" s="29"/>
      <c r="B233" s="36"/>
      <c r="C233" s="36"/>
      <c r="D233" s="36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34"/>
      <c r="W233" s="34"/>
      <c r="X233" s="34"/>
      <c r="Y233" s="34"/>
      <c r="Z233" s="35"/>
      <c r="AA233" s="36"/>
      <c r="AB233" s="36"/>
      <c r="AC233" s="36"/>
      <c r="AD233" s="36"/>
      <c r="AE233" s="36"/>
      <c r="AF233" s="36"/>
      <c r="AG233" s="5"/>
    </row>
    <row r="234" spans="1:33" ht="12.75" customHeight="1" x14ac:dyDescent="0.3">
      <c r="A234" s="70"/>
      <c r="B234" s="36"/>
      <c r="C234" s="36"/>
      <c r="D234" s="36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34"/>
      <c r="W234" s="34"/>
      <c r="X234" s="34"/>
      <c r="Y234" s="34"/>
      <c r="Z234" s="35"/>
      <c r="AA234" s="36"/>
      <c r="AB234" s="36"/>
      <c r="AC234" s="36"/>
      <c r="AD234" s="36"/>
      <c r="AE234" s="36"/>
      <c r="AF234" s="36"/>
      <c r="AG234" s="5"/>
    </row>
    <row r="235" spans="1:33" ht="12.75" customHeight="1" x14ac:dyDescent="0.3">
      <c r="A235" s="70" t="s">
        <v>36</v>
      </c>
      <c r="B235" s="36"/>
      <c r="C235" s="36"/>
      <c r="D235" s="36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34"/>
      <c r="W235" s="34"/>
      <c r="X235" s="34"/>
      <c r="Y235" s="34"/>
      <c r="Z235" s="35"/>
      <c r="AA235" s="36"/>
      <c r="AB235" s="36"/>
      <c r="AC235" s="36"/>
      <c r="AD235" s="36"/>
      <c r="AE235" s="36"/>
      <c r="AF235" s="36"/>
      <c r="AG235" s="5"/>
    </row>
    <row r="236" spans="1:33" ht="27" customHeight="1" x14ac:dyDescent="0.3">
      <c r="A236" s="70" t="s">
        <v>224</v>
      </c>
      <c r="B236" s="36"/>
      <c r="C236" s="36"/>
      <c r="D236" s="36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34"/>
      <c r="W236" s="34"/>
      <c r="X236" s="34"/>
      <c r="Y236" s="34"/>
      <c r="Z236" s="35"/>
      <c r="AA236" s="36"/>
      <c r="AB236" s="36"/>
      <c r="AC236" s="36"/>
      <c r="AD236" s="36"/>
      <c r="AE236" s="36"/>
      <c r="AF236" s="36"/>
      <c r="AG236" s="5"/>
    </row>
    <row r="237" spans="1:33" ht="37.5" customHeight="1" x14ac:dyDescent="0.3">
      <c r="A237" s="70" t="s">
        <v>225</v>
      </c>
      <c r="B237" s="51">
        <v>1</v>
      </c>
      <c r="C237" s="51">
        <v>1</v>
      </c>
      <c r="D237" s="51">
        <v>1</v>
      </c>
      <c r="E237" s="31">
        <v>1</v>
      </c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34"/>
      <c r="W237" s="34"/>
      <c r="X237" s="34"/>
      <c r="Y237" s="34"/>
      <c r="Z237" s="35"/>
      <c r="AA237" s="36"/>
      <c r="AB237" s="36"/>
      <c r="AC237" s="36"/>
      <c r="AD237" s="36"/>
      <c r="AE237" s="36"/>
      <c r="AF237" s="36"/>
      <c r="AG237" s="5"/>
    </row>
    <row r="238" spans="1:33" ht="11.25" customHeight="1" x14ac:dyDescent="0.3">
      <c r="A238" s="70"/>
      <c r="B238" s="36"/>
      <c r="C238" s="36"/>
      <c r="D238" s="36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34"/>
      <c r="W238" s="34"/>
      <c r="X238" s="34"/>
      <c r="Y238" s="34"/>
      <c r="Z238" s="35"/>
      <c r="AA238" s="36"/>
      <c r="AB238" s="36"/>
      <c r="AC238" s="36"/>
      <c r="AD238" s="36"/>
      <c r="AE238" s="36"/>
      <c r="AF238" s="36"/>
      <c r="AG238" s="5"/>
    </row>
    <row r="239" spans="1:33" ht="24.75" customHeight="1" x14ac:dyDescent="0.3">
      <c r="A239" s="119" t="s">
        <v>138</v>
      </c>
      <c r="B239" s="130"/>
      <c r="C239" s="130"/>
      <c r="D239" s="130"/>
      <c r="E239" s="131"/>
      <c r="F239" s="131"/>
      <c r="G239" s="131"/>
      <c r="H239" s="131"/>
      <c r="I239" s="131"/>
      <c r="J239" s="131"/>
      <c r="K239" s="131"/>
      <c r="L239" s="131"/>
      <c r="M239" s="131"/>
      <c r="N239" s="131"/>
      <c r="O239" s="131"/>
      <c r="P239" s="131"/>
      <c r="Q239" s="131"/>
      <c r="R239" s="131"/>
      <c r="S239" s="131"/>
      <c r="T239" s="131"/>
      <c r="U239" s="131"/>
      <c r="V239" s="132"/>
      <c r="W239" s="132"/>
      <c r="X239" s="132"/>
      <c r="Y239" s="132"/>
      <c r="Z239" s="133"/>
      <c r="AA239" s="130"/>
      <c r="AB239" s="130"/>
      <c r="AC239" s="130"/>
      <c r="AD239" s="130"/>
      <c r="AE239" s="130"/>
      <c r="AF239" s="130"/>
      <c r="AG239" s="5"/>
    </row>
    <row r="240" spans="1:33" ht="11.25" customHeight="1" x14ac:dyDescent="0.3">
      <c r="A240" s="39"/>
      <c r="B240" s="60"/>
      <c r="C240" s="60"/>
      <c r="D240" s="60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35"/>
      <c r="W240" s="35"/>
      <c r="X240" s="35"/>
      <c r="Y240" s="35"/>
      <c r="Z240" s="11"/>
      <c r="AA240" s="36"/>
      <c r="AB240" s="36"/>
      <c r="AC240" s="36"/>
      <c r="AD240" s="36"/>
      <c r="AE240" s="36"/>
      <c r="AF240" s="36"/>
      <c r="AG240" s="5"/>
    </row>
    <row r="241" spans="1:33" ht="11.25" customHeight="1" x14ac:dyDescent="0.3">
      <c r="A241" s="39"/>
      <c r="B241" s="60"/>
      <c r="C241" s="60"/>
      <c r="D241" s="60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35"/>
      <c r="W241" s="35"/>
      <c r="X241" s="35"/>
      <c r="Y241" s="35"/>
      <c r="Z241" s="11"/>
      <c r="AA241" s="36"/>
      <c r="AB241" s="36"/>
      <c r="AC241" s="36"/>
      <c r="AD241" s="36"/>
      <c r="AE241" s="36"/>
      <c r="AF241" s="36"/>
      <c r="AG241" s="5"/>
    </row>
    <row r="242" spans="1:33" ht="39.75" customHeight="1" x14ac:dyDescent="0.3">
      <c r="A242" s="134" t="s">
        <v>139</v>
      </c>
      <c r="B242" s="135"/>
      <c r="C242" s="135"/>
      <c r="D242" s="135"/>
      <c r="E242" s="98"/>
      <c r="F242" s="98"/>
      <c r="G242" s="98"/>
      <c r="H242" s="98"/>
      <c r="I242" s="98"/>
      <c r="J242" s="98"/>
      <c r="K242" s="98"/>
      <c r="L242" s="98"/>
      <c r="M242" s="98"/>
      <c r="N242" s="98"/>
      <c r="O242" s="98"/>
      <c r="P242" s="98"/>
      <c r="Q242" s="100">
        <f t="shared" ref="Q242:U242" si="33">Q246+Q248</f>
        <v>0</v>
      </c>
      <c r="R242" s="100">
        <f t="shared" si="33"/>
        <v>271000</v>
      </c>
      <c r="S242" s="100">
        <f t="shared" si="33"/>
        <v>0</v>
      </c>
      <c r="T242" s="100">
        <f t="shared" si="33"/>
        <v>0</v>
      </c>
      <c r="U242" s="100">
        <f t="shared" si="33"/>
        <v>271000</v>
      </c>
      <c r="V242" s="127"/>
      <c r="W242" s="127"/>
      <c r="X242" s="127"/>
      <c r="Y242" s="127"/>
      <c r="Z242" s="128"/>
      <c r="AA242" s="126"/>
      <c r="AB242" s="126"/>
      <c r="AC242" s="126"/>
      <c r="AD242" s="126"/>
      <c r="AE242" s="126"/>
      <c r="AF242" s="126"/>
      <c r="AG242" s="5"/>
    </row>
    <row r="243" spans="1:33" ht="12.75" customHeight="1" x14ac:dyDescent="0.3">
      <c r="A243" s="40"/>
      <c r="B243" s="60"/>
      <c r="C243" s="60"/>
      <c r="D243" s="60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35"/>
      <c r="W243" s="35"/>
      <c r="X243" s="35"/>
      <c r="Y243" s="35"/>
      <c r="Z243" s="11"/>
      <c r="AA243" s="36"/>
      <c r="AB243" s="36"/>
      <c r="AC243" s="36"/>
      <c r="AD243" s="36"/>
      <c r="AE243" s="36"/>
      <c r="AF243" s="36"/>
      <c r="AG243" s="5"/>
    </row>
    <row r="244" spans="1:33" ht="12.75" customHeight="1" x14ac:dyDescent="0.3">
      <c r="A244" s="77" t="s">
        <v>229</v>
      </c>
      <c r="B244" s="36"/>
      <c r="C244" s="36"/>
      <c r="D244" s="36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34"/>
      <c r="W244" s="34"/>
      <c r="X244" s="34"/>
      <c r="Y244" s="34"/>
      <c r="Z244" s="35"/>
      <c r="AA244" s="36"/>
      <c r="AB244" s="36"/>
      <c r="AC244" s="36"/>
      <c r="AD244" s="36"/>
      <c r="AE244" s="36"/>
      <c r="AF244" s="36"/>
      <c r="AG244" s="5"/>
    </row>
    <row r="245" spans="1:33" ht="26.25" customHeight="1" x14ac:dyDescent="0.3">
      <c r="A245" s="84" t="s">
        <v>230</v>
      </c>
      <c r="B245" s="36"/>
      <c r="C245" s="36"/>
      <c r="D245" s="36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35"/>
      <c r="W245" s="35"/>
      <c r="X245" s="35"/>
      <c r="Y245" s="35"/>
      <c r="Z245" s="11"/>
      <c r="AA245" s="36"/>
      <c r="AB245" s="36"/>
      <c r="AC245" s="36"/>
      <c r="AD245" s="36"/>
      <c r="AE245" s="36"/>
      <c r="AF245" s="36"/>
      <c r="AG245" s="5"/>
    </row>
    <row r="246" spans="1:33" ht="12.75" customHeight="1" x14ac:dyDescent="0.3">
      <c r="A246" s="39" t="s">
        <v>232</v>
      </c>
      <c r="B246" s="60"/>
      <c r="C246" s="60">
        <v>25</v>
      </c>
      <c r="D246" s="60"/>
      <c r="E246" s="14"/>
      <c r="F246" s="14">
        <f>E246+D246+C246+B246</f>
        <v>25</v>
      </c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49">
        <v>151000</v>
      </c>
      <c r="S246" s="14"/>
      <c r="T246" s="14"/>
      <c r="U246" s="49">
        <f>T246+S246+R246+Q246</f>
        <v>151000</v>
      </c>
      <c r="V246" s="14"/>
      <c r="W246" s="14"/>
      <c r="X246" s="14"/>
      <c r="Y246" s="14"/>
      <c r="Z246" s="19"/>
      <c r="AA246" s="36"/>
      <c r="AB246" s="36"/>
      <c r="AC246" s="36"/>
      <c r="AD246" s="36"/>
      <c r="AE246" s="36"/>
      <c r="AF246" s="36"/>
      <c r="AG246" s="5"/>
    </row>
    <row r="247" spans="1:33" ht="40.5" customHeight="1" x14ac:dyDescent="0.3">
      <c r="A247" s="75" t="s">
        <v>234</v>
      </c>
      <c r="B247" s="60"/>
      <c r="C247" s="60"/>
      <c r="D247" s="60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34"/>
      <c r="W247" s="34"/>
      <c r="X247" s="34"/>
      <c r="Y247" s="34"/>
      <c r="Z247" s="35"/>
      <c r="AA247" s="36"/>
      <c r="AB247" s="36"/>
      <c r="AC247" s="36"/>
      <c r="AD247" s="36"/>
      <c r="AE247" s="36"/>
      <c r="AF247" s="36"/>
      <c r="AG247" s="5"/>
    </row>
    <row r="248" spans="1:33" ht="12.75" customHeight="1" x14ac:dyDescent="0.3">
      <c r="A248" s="39" t="s">
        <v>235</v>
      </c>
      <c r="B248" s="60"/>
      <c r="C248" s="60">
        <v>30</v>
      </c>
      <c r="D248" s="60"/>
      <c r="E248" s="14"/>
      <c r="F248" s="14">
        <f>E248+D248+C248+B248</f>
        <v>30</v>
      </c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49">
        <v>120000</v>
      </c>
      <c r="S248" s="14"/>
      <c r="T248" s="14"/>
      <c r="U248" s="49">
        <f>T248+S248+R248+Q248</f>
        <v>120000</v>
      </c>
      <c r="V248" s="35"/>
      <c r="W248" s="35"/>
      <c r="X248" s="35"/>
      <c r="Y248" s="35"/>
      <c r="Z248" s="11"/>
      <c r="AA248" s="36"/>
      <c r="AB248" s="36"/>
      <c r="AC248" s="36"/>
      <c r="AD248" s="36"/>
      <c r="AE248" s="36"/>
      <c r="AF248" s="36"/>
      <c r="AG248" s="5"/>
    </row>
    <row r="249" spans="1:33" ht="24.75" customHeight="1" x14ac:dyDescent="0.3">
      <c r="A249" s="136" t="s">
        <v>140</v>
      </c>
      <c r="B249" s="135"/>
      <c r="C249" s="135"/>
      <c r="D249" s="135"/>
      <c r="E249" s="98"/>
      <c r="F249" s="98"/>
      <c r="G249" s="98"/>
      <c r="H249" s="98"/>
      <c r="I249" s="98"/>
      <c r="J249" s="98"/>
      <c r="K249" s="98"/>
      <c r="L249" s="98"/>
      <c r="M249" s="98"/>
      <c r="N249" s="98"/>
      <c r="O249" s="98"/>
      <c r="P249" s="98"/>
      <c r="Q249" s="98"/>
      <c r="R249" s="98"/>
      <c r="S249" s="98"/>
      <c r="T249" s="98"/>
      <c r="U249" s="98"/>
      <c r="V249" s="127"/>
      <c r="W249" s="127"/>
      <c r="X249" s="127"/>
      <c r="Y249" s="127"/>
      <c r="Z249" s="128"/>
      <c r="AA249" s="126"/>
      <c r="AB249" s="126"/>
      <c r="AC249" s="126"/>
      <c r="AD249" s="126"/>
      <c r="AE249" s="126"/>
      <c r="AF249" s="126"/>
      <c r="AG249" s="5"/>
    </row>
    <row r="250" spans="1:33" ht="21.75" customHeight="1" x14ac:dyDescent="0.3">
      <c r="A250" s="71"/>
      <c r="B250" s="60"/>
      <c r="C250" s="60"/>
      <c r="D250" s="60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35"/>
      <c r="W250" s="35"/>
      <c r="X250" s="35"/>
      <c r="Y250" s="35"/>
      <c r="Z250" s="11"/>
      <c r="AA250" s="36"/>
      <c r="AB250" s="36"/>
      <c r="AC250" s="36"/>
      <c r="AD250" s="36"/>
      <c r="AE250" s="36"/>
      <c r="AF250" s="36"/>
      <c r="AG250" s="5"/>
    </row>
    <row r="251" spans="1:33" ht="30" customHeight="1" x14ac:dyDescent="0.3">
      <c r="A251" s="137" t="s">
        <v>141</v>
      </c>
      <c r="B251" s="138"/>
      <c r="C251" s="138"/>
      <c r="D251" s="138"/>
      <c r="E251" s="138"/>
      <c r="F251" s="138"/>
      <c r="G251" s="138"/>
      <c r="H251" s="138"/>
      <c r="I251" s="138"/>
      <c r="J251" s="138"/>
      <c r="K251" s="138"/>
      <c r="L251" s="168">
        <f t="shared" ref="L251:P251" si="34">+L253+L277+L277</f>
        <v>0</v>
      </c>
      <c r="M251" s="168">
        <f t="shared" si="34"/>
        <v>0</v>
      </c>
      <c r="N251" s="168">
        <f t="shared" si="34"/>
        <v>0</v>
      </c>
      <c r="O251" s="168">
        <f t="shared" si="34"/>
        <v>0</v>
      </c>
      <c r="P251" s="168">
        <f t="shared" si="34"/>
        <v>0</v>
      </c>
      <c r="Q251" s="139">
        <f t="shared" ref="Q251:U251" si="35">Q253+Q277</f>
        <v>3041700</v>
      </c>
      <c r="R251" s="139">
        <f t="shared" si="35"/>
        <v>3738107</v>
      </c>
      <c r="S251" s="139">
        <f t="shared" si="35"/>
        <v>4265881</v>
      </c>
      <c r="T251" s="139">
        <f t="shared" si="35"/>
        <v>3800246</v>
      </c>
      <c r="U251" s="139">
        <f t="shared" si="35"/>
        <v>14845934</v>
      </c>
      <c r="V251" s="138"/>
      <c r="W251" s="138"/>
      <c r="X251" s="138"/>
      <c r="Y251" s="138"/>
      <c r="Z251" s="138"/>
      <c r="AA251" s="138"/>
      <c r="AB251" s="138"/>
      <c r="AC251" s="138"/>
      <c r="AD251" s="138"/>
      <c r="AE251" s="138"/>
      <c r="AF251" s="140"/>
      <c r="AG251" s="5"/>
    </row>
    <row r="252" spans="1:33" ht="17.25" customHeight="1" x14ac:dyDescent="0.3">
      <c r="A252" s="141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9"/>
      <c r="AG252" s="5"/>
    </row>
    <row r="253" spans="1:33" ht="24.75" customHeight="1" x14ac:dyDescent="0.3">
      <c r="A253" s="142" t="s">
        <v>145</v>
      </c>
      <c r="B253" s="143"/>
      <c r="C253" s="143"/>
      <c r="D253" s="143"/>
      <c r="E253" s="138"/>
      <c r="F253" s="138"/>
      <c r="G253" s="138"/>
      <c r="H253" s="138"/>
      <c r="I253" s="138"/>
      <c r="J253" s="138"/>
      <c r="K253" s="138"/>
      <c r="L253" s="139"/>
      <c r="M253" s="144"/>
      <c r="N253" s="144"/>
      <c r="O253" s="144"/>
      <c r="P253" s="144"/>
      <c r="Q253" s="144">
        <v>139254</v>
      </c>
      <c r="R253" s="144">
        <v>195985</v>
      </c>
      <c r="S253" s="144">
        <v>339265</v>
      </c>
      <c r="T253" s="144">
        <v>252358</v>
      </c>
      <c r="U253" s="144">
        <f>T253+S253+R253+Q253</f>
        <v>926862</v>
      </c>
      <c r="V253" s="146"/>
      <c r="W253" s="146"/>
      <c r="X253" s="146"/>
      <c r="Y253" s="146"/>
      <c r="Z253" s="147"/>
      <c r="AA253" s="143"/>
      <c r="AB253" s="143"/>
      <c r="AC253" s="143"/>
      <c r="AD253" s="143"/>
      <c r="AE253" s="143"/>
      <c r="AF253" s="143"/>
      <c r="AG253" s="5"/>
    </row>
    <row r="254" spans="1:33" ht="12.75" customHeight="1" x14ac:dyDescent="0.3">
      <c r="A254" s="13" t="s">
        <v>246</v>
      </c>
      <c r="B254" s="36"/>
      <c r="C254" s="36"/>
      <c r="D254" s="36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35"/>
      <c r="W254" s="35"/>
      <c r="X254" s="35"/>
      <c r="Y254" s="35"/>
      <c r="Z254" s="11"/>
      <c r="AA254" s="36"/>
      <c r="AB254" s="36"/>
      <c r="AC254" s="36"/>
      <c r="AD254" s="36"/>
      <c r="AE254" s="36"/>
      <c r="AF254" s="36"/>
      <c r="AG254" s="5"/>
    </row>
    <row r="255" spans="1:33" ht="26.25" customHeight="1" x14ac:dyDescent="0.3">
      <c r="A255" s="29" t="s">
        <v>247</v>
      </c>
      <c r="B255" s="60"/>
      <c r="C255" s="60"/>
      <c r="D255" s="60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9"/>
      <c r="AA255" s="36"/>
      <c r="AB255" s="36"/>
      <c r="AC255" s="36"/>
      <c r="AD255" s="36"/>
      <c r="AE255" s="36"/>
      <c r="AF255" s="36"/>
      <c r="AG255" s="5"/>
    </row>
    <row r="256" spans="1:33" ht="23.25" customHeight="1" x14ac:dyDescent="0.3">
      <c r="A256" s="70" t="s">
        <v>36</v>
      </c>
      <c r="B256" s="60"/>
      <c r="C256" s="60"/>
      <c r="D256" s="60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9"/>
      <c r="AA256" s="36"/>
      <c r="AB256" s="36"/>
      <c r="AC256" s="36"/>
      <c r="AD256" s="36"/>
      <c r="AE256" s="36"/>
      <c r="AF256" s="36"/>
      <c r="AG256" s="5"/>
    </row>
    <row r="257" spans="1:33" ht="23.25" customHeight="1" x14ac:dyDescent="0.3">
      <c r="A257" s="70" t="s">
        <v>250</v>
      </c>
      <c r="B257" s="60"/>
      <c r="C257" s="60"/>
      <c r="D257" s="60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9"/>
      <c r="AA257" s="36"/>
      <c r="AB257" s="36"/>
      <c r="AC257" s="36"/>
      <c r="AD257" s="36"/>
      <c r="AE257" s="36"/>
      <c r="AF257" s="36"/>
      <c r="AG257" s="5"/>
    </row>
    <row r="258" spans="1:33" ht="18.75" customHeight="1" x14ac:dyDescent="0.3">
      <c r="A258" s="70" t="s">
        <v>252</v>
      </c>
      <c r="B258" s="60"/>
      <c r="C258" s="60"/>
      <c r="D258" s="60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9"/>
      <c r="AA258" s="36"/>
      <c r="AB258" s="36"/>
      <c r="AC258" s="36"/>
      <c r="AD258" s="36"/>
      <c r="AE258" s="36"/>
      <c r="AF258" s="36"/>
      <c r="AG258" s="5"/>
    </row>
    <row r="259" spans="1:33" ht="33.75" customHeight="1" x14ac:dyDescent="0.3">
      <c r="A259" s="29" t="s">
        <v>253</v>
      </c>
      <c r="B259" s="63"/>
      <c r="C259" s="63">
        <v>8</v>
      </c>
      <c r="D259" s="63"/>
      <c r="E259" s="66"/>
      <c r="F259" s="66">
        <f t="shared" ref="F259:F261" si="36">E259+D259+C259+B259</f>
        <v>8</v>
      </c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9"/>
      <c r="AA259" s="36"/>
      <c r="AB259" s="36"/>
      <c r="AC259" s="36"/>
      <c r="AD259" s="36"/>
      <c r="AE259" s="36"/>
      <c r="AF259" s="36"/>
      <c r="AG259" s="5"/>
    </row>
    <row r="260" spans="1:33" ht="26.25" customHeight="1" x14ac:dyDescent="0.3">
      <c r="A260" s="29" t="s">
        <v>258</v>
      </c>
      <c r="B260" s="63"/>
      <c r="C260" s="63"/>
      <c r="D260" s="63">
        <v>8</v>
      </c>
      <c r="E260" s="66"/>
      <c r="F260" s="66">
        <f t="shared" si="36"/>
        <v>8</v>
      </c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9"/>
      <c r="AA260" s="36"/>
      <c r="AB260" s="36"/>
      <c r="AC260" s="36"/>
      <c r="AD260" s="36"/>
      <c r="AE260" s="36"/>
      <c r="AF260" s="36"/>
      <c r="AG260" s="5"/>
    </row>
    <row r="261" spans="1:33" ht="21" customHeight="1" x14ac:dyDescent="0.3">
      <c r="A261" s="29" t="s">
        <v>262</v>
      </c>
      <c r="B261" s="63"/>
      <c r="C261" s="63"/>
      <c r="D261" s="63">
        <v>8</v>
      </c>
      <c r="E261" s="66"/>
      <c r="F261" s="66">
        <f t="shared" si="36"/>
        <v>8</v>
      </c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9"/>
      <c r="AA261" s="36"/>
      <c r="AB261" s="36"/>
      <c r="AC261" s="36"/>
      <c r="AD261" s="36"/>
      <c r="AE261" s="36"/>
      <c r="AF261" s="36"/>
      <c r="AG261" s="5"/>
    </row>
    <row r="262" spans="1:33" ht="26.25" customHeight="1" x14ac:dyDescent="0.3">
      <c r="A262" s="70" t="s">
        <v>264</v>
      </c>
      <c r="B262" s="60"/>
      <c r="C262" s="60"/>
      <c r="D262" s="60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9"/>
      <c r="AA262" s="36"/>
      <c r="AB262" s="36"/>
      <c r="AC262" s="36"/>
      <c r="AD262" s="36"/>
      <c r="AE262" s="36"/>
      <c r="AF262" s="36"/>
      <c r="AG262" s="5"/>
    </row>
    <row r="263" spans="1:33" ht="42.75" customHeight="1" x14ac:dyDescent="0.3">
      <c r="A263" s="29" t="s">
        <v>265</v>
      </c>
      <c r="B263" s="63"/>
      <c r="C263" s="63"/>
      <c r="D263" s="63"/>
      <c r="E263" s="66"/>
      <c r="F263" s="66">
        <f t="shared" ref="F263:F264" si="37">E263+D263+C263+B263</f>
        <v>0</v>
      </c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9"/>
      <c r="AA263" s="36"/>
      <c r="AB263" s="36"/>
      <c r="AC263" s="36"/>
      <c r="AD263" s="36"/>
      <c r="AE263" s="36"/>
      <c r="AF263" s="36"/>
      <c r="AG263" s="5"/>
    </row>
    <row r="264" spans="1:33" ht="57" customHeight="1" x14ac:dyDescent="0.3">
      <c r="A264" s="29" t="s">
        <v>266</v>
      </c>
      <c r="B264" s="63"/>
      <c r="C264" s="63">
        <v>12</v>
      </c>
      <c r="D264" s="63"/>
      <c r="E264" s="66"/>
      <c r="F264" s="66">
        <f t="shared" si="37"/>
        <v>12</v>
      </c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9"/>
      <c r="AA264" s="36"/>
      <c r="AB264" s="36"/>
      <c r="AC264" s="36"/>
      <c r="AD264" s="36"/>
      <c r="AE264" s="36"/>
      <c r="AF264" s="36"/>
      <c r="AG264" s="5"/>
    </row>
    <row r="265" spans="1:33" ht="44.25" customHeight="1" x14ac:dyDescent="0.3">
      <c r="A265" s="62" t="s">
        <v>269</v>
      </c>
      <c r="B265" s="60"/>
      <c r="C265" s="60"/>
      <c r="D265" s="60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34"/>
      <c r="W265" s="34"/>
      <c r="X265" s="34"/>
      <c r="Y265" s="34"/>
      <c r="Z265" s="35"/>
      <c r="AA265" s="36"/>
      <c r="AB265" s="36"/>
      <c r="AC265" s="36"/>
      <c r="AD265" s="36"/>
      <c r="AE265" s="36"/>
      <c r="AF265" s="36"/>
      <c r="AG265" s="5"/>
    </row>
    <row r="266" spans="1:33" ht="45.75" customHeight="1" x14ac:dyDescent="0.3">
      <c r="A266" s="75" t="s">
        <v>271</v>
      </c>
      <c r="B266" s="60"/>
      <c r="C266" s="60"/>
      <c r="D266" s="64">
        <v>8</v>
      </c>
      <c r="E266" s="66">
        <v>8</v>
      </c>
      <c r="F266" s="66">
        <v>8</v>
      </c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34"/>
      <c r="W266" s="34"/>
      <c r="X266" s="34"/>
      <c r="Y266" s="34"/>
      <c r="Z266" s="35"/>
      <c r="AA266" s="36"/>
      <c r="AB266" s="36"/>
      <c r="AC266" s="36"/>
      <c r="AD266" s="36"/>
      <c r="AE266" s="36"/>
      <c r="AF266" s="36"/>
      <c r="AG266" s="5"/>
    </row>
    <row r="267" spans="1:33" ht="33" customHeight="1" x14ac:dyDescent="0.3">
      <c r="A267" s="75" t="s">
        <v>272</v>
      </c>
      <c r="B267" s="85">
        <v>0.5</v>
      </c>
      <c r="C267" s="169">
        <v>0.5</v>
      </c>
      <c r="D267" s="63"/>
      <c r="E267" s="66"/>
      <c r="F267" s="86">
        <f t="shared" ref="F267:F269" si="38">E267+D267+C267+B267</f>
        <v>1</v>
      </c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34"/>
      <c r="W267" s="34"/>
      <c r="X267" s="34"/>
      <c r="Y267" s="34"/>
      <c r="Z267" s="35"/>
      <c r="AA267" s="36"/>
      <c r="AB267" s="36"/>
      <c r="AC267" s="36"/>
      <c r="AD267" s="36"/>
      <c r="AE267" s="36"/>
      <c r="AF267" s="36"/>
      <c r="AG267" s="5"/>
    </row>
    <row r="268" spans="1:33" ht="24" customHeight="1" x14ac:dyDescent="0.3">
      <c r="A268" s="75" t="s">
        <v>274</v>
      </c>
      <c r="B268" s="76"/>
      <c r="C268" s="76">
        <v>0.5</v>
      </c>
      <c r="D268" s="76">
        <v>0.25</v>
      </c>
      <c r="E268" s="86">
        <v>0.25</v>
      </c>
      <c r="F268" s="31">
        <f t="shared" si="38"/>
        <v>1</v>
      </c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34"/>
      <c r="W268" s="34"/>
      <c r="X268" s="34"/>
      <c r="Y268" s="34"/>
      <c r="Z268" s="35"/>
      <c r="AA268" s="36"/>
      <c r="AB268" s="36"/>
      <c r="AC268" s="36"/>
      <c r="AD268" s="36"/>
      <c r="AE268" s="36"/>
      <c r="AF268" s="36"/>
      <c r="AG268" s="5"/>
    </row>
    <row r="269" spans="1:33" ht="28.5" customHeight="1" x14ac:dyDescent="0.3">
      <c r="A269" s="75" t="s">
        <v>275</v>
      </c>
      <c r="B269" s="85"/>
      <c r="C269" s="85"/>
      <c r="D269" s="85">
        <v>0.25</v>
      </c>
      <c r="E269" s="86">
        <v>0.25</v>
      </c>
      <c r="F269" s="86">
        <f t="shared" si="38"/>
        <v>0.5</v>
      </c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34"/>
      <c r="W269" s="34"/>
      <c r="X269" s="34"/>
      <c r="Y269" s="34"/>
      <c r="Z269" s="35"/>
      <c r="AA269" s="36"/>
      <c r="AB269" s="36"/>
      <c r="AC269" s="36"/>
      <c r="AD269" s="36"/>
      <c r="AE269" s="36"/>
      <c r="AF269" s="36"/>
      <c r="AG269" s="5"/>
    </row>
    <row r="270" spans="1:33" ht="15" customHeight="1" x14ac:dyDescent="0.3">
      <c r="A270" s="170" t="s">
        <v>276</v>
      </c>
      <c r="B270" s="60"/>
      <c r="C270" s="60"/>
      <c r="D270" s="60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34"/>
      <c r="W270" s="34"/>
      <c r="X270" s="34"/>
      <c r="Y270" s="34"/>
      <c r="Z270" s="35"/>
      <c r="AA270" s="36"/>
      <c r="AB270" s="36"/>
      <c r="AC270" s="36"/>
      <c r="AD270" s="36"/>
      <c r="AE270" s="36"/>
      <c r="AF270" s="36"/>
      <c r="AG270" s="5"/>
    </row>
    <row r="271" spans="1:33" ht="30.75" customHeight="1" x14ac:dyDescent="0.3">
      <c r="A271" s="75" t="s">
        <v>277</v>
      </c>
      <c r="B271" s="63"/>
      <c r="C271" s="85">
        <v>0.5</v>
      </c>
      <c r="D271" s="63"/>
      <c r="E271" s="86">
        <v>0.3</v>
      </c>
      <c r="F271" s="86">
        <f>E271+D271+C271+B271</f>
        <v>0.8</v>
      </c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34"/>
      <c r="W271" s="34"/>
      <c r="X271" s="34"/>
      <c r="Y271" s="34"/>
      <c r="Z271" s="35"/>
      <c r="AA271" s="36"/>
      <c r="AB271" s="36"/>
      <c r="AC271" s="36"/>
      <c r="AD271" s="36"/>
      <c r="AE271" s="36"/>
      <c r="AF271" s="36"/>
      <c r="AG271" s="5"/>
    </row>
    <row r="272" spans="1:33" ht="16.5" customHeight="1" x14ac:dyDescent="0.3">
      <c r="A272" s="170" t="s">
        <v>279</v>
      </c>
      <c r="B272" s="60"/>
      <c r="C272" s="60"/>
      <c r="D272" s="60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34"/>
      <c r="W272" s="34"/>
      <c r="X272" s="34"/>
      <c r="Y272" s="34"/>
      <c r="Z272" s="35"/>
      <c r="AA272" s="36"/>
      <c r="AB272" s="36"/>
      <c r="AC272" s="36"/>
      <c r="AD272" s="36"/>
      <c r="AE272" s="36"/>
      <c r="AF272" s="36"/>
      <c r="AG272" s="5"/>
    </row>
    <row r="273" spans="1:33" ht="27" customHeight="1" x14ac:dyDescent="0.3">
      <c r="A273" s="75" t="s">
        <v>280</v>
      </c>
      <c r="B273" s="171">
        <v>0.5</v>
      </c>
      <c r="C273" s="171">
        <v>0.3</v>
      </c>
      <c r="D273" s="171">
        <v>0.2</v>
      </c>
      <c r="E273" s="14"/>
      <c r="F273" s="31">
        <f>E273+D273+C273+B273</f>
        <v>1</v>
      </c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34"/>
      <c r="W273" s="34"/>
      <c r="X273" s="34"/>
      <c r="Y273" s="34"/>
      <c r="Z273" s="35"/>
      <c r="AA273" s="36"/>
      <c r="AB273" s="36"/>
      <c r="AC273" s="36"/>
      <c r="AD273" s="36"/>
      <c r="AE273" s="36"/>
      <c r="AF273" s="36"/>
      <c r="AG273" s="5"/>
    </row>
    <row r="274" spans="1:33" ht="15.75" customHeight="1" x14ac:dyDescent="0.3">
      <c r="A274" s="170" t="s">
        <v>285</v>
      </c>
      <c r="B274" s="60"/>
      <c r="C274" s="60"/>
      <c r="D274" s="60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34"/>
      <c r="W274" s="34"/>
      <c r="X274" s="34"/>
      <c r="Y274" s="34"/>
      <c r="Z274" s="35"/>
      <c r="AA274" s="36"/>
      <c r="AB274" s="36"/>
      <c r="AC274" s="36"/>
      <c r="AD274" s="36"/>
      <c r="AE274" s="36"/>
      <c r="AF274" s="36"/>
      <c r="AG274" s="5"/>
    </row>
    <row r="275" spans="1:33" ht="23.25" customHeight="1" x14ac:dyDescent="0.3">
      <c r="A275" s="29" t="s">
        <v>287</v>
      </c>
      <c r="B275" s="85">
        <v>0.7</v>
      </c>
      <c r="C275" s="85">
        <v>0.3</v>
      </c>
      <c r="D275" s="63"/>
      <c r="E275" s="66"/>
      <c r="F275" s="86">
        <f>E275+D275+C275+B275</f>
        <v>1</v>
      </c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35"/>
      <c r="W275" s="35"/>
      <c r="X275" s="35"/>
      <c r="Y275" s="35"/>
      <c r="Z275" s="11"/>
      <c r="AA275" s="36"/>
      <c r="AB275" s="36"/>
      <c r="AC275" s="36"/>
      <c r="AD275" s="36"/>
      <c r="AE275" s="36"/>
      <c r="AF275" s="36"/>
      <c r="AG275" s="5"/>
    </row>
    <row r="276" spans="1:33" ht="12.75" customHeight="1" x14ac:dyDescent="0.3">
      <c r="A276" s="71"/>
      <c r="B276" s="60"/>
      <c r="C276" s="60"/>
      <c r="D276" s="60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35"/>
      <c r="W276" s="35"/>
      <c r="X276" s="35"/>
      <c r="Y276" s="35"/>
      <c r="Z276" s="11"/>
      <c r="AA276" s="36"/>
      <c r="AB276" s="36"/>
      <c r="AC276" s="36"/>
      <c r="AD276" s="36"/>
      <c r="AE276" s="36"/>
      <c r="AF276" s="36"/>
      <c r="AG276" s="5"/>
    </row>
    <row r="277" spans="1:33" ht="24.75" customHeight="1" x14ac:dyDescent="0.3">
      <c r="A277" s="142" t="s">
        <v>149</v>
      </c>
      <c r="B277" s="143"/>
      <c r="C277" s="143"/>
      <c r="D277" s="143"/>
      <c r="E277" s="138"/>
      <c r="F277" s="138"/>
      <c r="G277" s="138"/>
      <c r="H277" s="138"/>
      <c r="I277" s="138"/>
      <c r="J277" s="138"/>
      <c r="K277" s="138"/>
      <c r="L277" s="139"/>
      <c r="M277" s="139"/>
      <c r="N277" s="139"/>
      <c r="O277" s="139"/>
      <c r="P277" s="139"/>
      <c r="Q277" s="139">
        <v>2902446</v>
      </c>
      <c r="R277" s="139">
        <v>3542122</v>
      </c>
      <c r="S277" s="139">
        <v>3926616</v>
      </c>
      <c r="T277" s="139">
        <v>3547888</v>
      </c>
      <c r="U277" s="139">
        <f>T277+S277+R277+Q277</f>
        <v>13919072</v>
      </c>
      <c r="V277" s="146"/>
      <c r="W277" s="146"/>
      <c r="X277" s="146"/>
      <c r="Y277" s="146"/>
      <c r="Z277" s="147"/>
      <c r="AA277" s="143"/>
      <c r="AB277" s="143"/>
      <c r="AC277" s="143"/>
      <c r="AD277" s="143"/>
      <c r="AE277" s="143"/>
      <c r="AF277" s="143"/>
      <c r="AG277" s="5"/>
    </row>
    <row r="278" spans="1:33" ht="12.75" customHeight="1" x14ac:dyDescent="0.3">
      <c r="A278" s="77" t="s">
        <v>180</v>
      </c>
      <c r="B278" s="36"/>
      <c r="C278" s="36"/>
      <c r="D278" s="36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34"/>
      <c r="W278" s="34"/>
      <c r="X278" s="34"/>
      <c r="Y278" s="34"/>
      <c r="Z278" s="35"/>
      <c r="AA278" s="36"/>
      <c r="AB278" s="36"/>
      <c r="AC278" s="36"/>
      <c r="AD278" s="36"/>
      <c r="AE278" s="36"/>
      <c r="AF278" s="36"/>
      <c r="AG278" s="5"/>
    </row>
    <row r="279" spans="1:33" ht="42" customHeight="1" x14ac:dyDescent="0.3">
      <c r="A279" s="84" t="s">
        <v>291</v>
      </c>
      <c r="B279" s="36"/>
      <c r="C279" s="36"/>
      <c r="D279" s="36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34"/>
      <c r="W279" s="34"/>
      <c r="X279" s="34"/>
      <c r="Y279" s="34"/>
      <c r="Z279" s="35"/>
      <c r="AA279" s="36"/>
      <c r="AB279" s="36"/>
      <c r="AC279" s="36"/>
      <c r="AD279" s="36"/>
      <c r="AE279" s="36"/>
      <c r="AF279" s="36"/>
      <c r="AG279" s="5"/>
    </row>
    <row r="280" spans="1:33" ht="29.25" customHeight="1" x14ac:dyDescent="0.3">
      <c r="A280" s="84" t="s">
        <v>293</v>
      </c>
      <c r="B280" s="36"/>
      <c r="C280" s="36"/>
      <c r="D280" s="36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34"/>
      <c r="W280" s="34"/>
      <c r="X280" s="34"/>
      <c r="Y280" s="34"/>
      <c r="Z280" s="35"/>
      <c r="AA280" s="36"/>
      <c r="AB280" s="36"/>
      <c r="AC280" s="36"/>
      <c r="AD280" s="36"/>
      <c r="AE280" s="36"/>
      <c r="AF280" s="36"/>
      <c r="AG280" s="5"/>
    </row>
    <row r="281" spans="1:33" ht="12.75" customHeight="1" x14ac:dyDescent="0.3">
      <c r="A281" s="77"/>
      <c r="B281" s="36"/>
      <c r="C281" s="36"/>
      <c r="D281" s="36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34"/>
      <c r="W281" s="34"/>
      <c r="X281" s="34"/>
      <c r="Y281" s="34"/>
      <c r="Z281" s="35"/>
      <c r="AA281" s="36"/>
      <c r="AB281" s="36"/>
      <c r="AC281" s="36"/>
      <c r="AD281" s="36"/>
      <c r="AE281" s="36"/>
      <c r="AF281" s="36"/>
      <c r="AG281" s="5"/>
    </row>
    <row r="282" spans="1:33" ht="12.75" customHeight="1" x14ac:dyDescent="0.3">
      <c r="A282" s="77" t="s">
        <v>36</v>
      </c>
      <c r="B282" s="36"/>
      <c r="C282" s="36"/>
      <c r="D282" s="36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34"/>
      <c r="W282" s="34"/>
      <c r="X282" s="34"/>
      <c r="Y282" s="34"/>
      <c r="Z282" s="35"/>
      <c r="AA282" s="36"/>
      <c r="AB282" s="36"/>
      <c r="AC282" s="36"/>
      <c r="AD282" s="36"/>
      <c r="AE282" s="36"/>
      <c r="AF282" s="36"/>
      <c r="AG282" s="5"/>
    </row>
    <row r="283" spans="1:33" ht="42" customHeight="1" x14ac:dyDescent="0.3">
      <c r="A283" s="84" t="s">
        <v>291</v>
      </c>
      <c r="B283" s="36"/>
      <c r="C283" s="36"/>
      <c r="D283" s="36"/>
      <c r="E283" s="14"/>
      <c r="F283" s="14"/>
      <c r="G283" s="14"/>
      <c r="H283" s="14"/>
      <c r="I283" s="14"/>
      <c r="J283" s="14"/>
      <c r="K283" s="14"/>
      <c r="L283" s="14"/>
      <c r="M283" s="14"/>
      <c r="N283" s="14" t="s">
        <v>294</v>
      </c>
      <c r="O283" s="14"/>
      <c r="P283" s="14"/>
      <c r="Q283" s="14"/>
      <c r="R283" s="14"/>
      <c r="S283" s="14"/>
      <c r="T283" s="14"/>
      <c r="U283" s="14"/>
      <c r="V283" s="34"/>
      <c r="W283" s="34"/>
      <c r="X283" s="34"/>
      <c r="Y283" s="34"/>
      <c r="Z283" s="35"/>
      <c r="AA283" s="36"/>
      <c r="AB283" s="36"/>
      <c r="AC283" s="36"/>
      <c r="AD283" s="36"/>
      <c r="AE283" s="36"/>
      <c r="AF283" s="36"/>
      <c r="AG283" s="5"/>
    </row>
    <row r="284" spans="1:33" ht="20.25" customHeight="1" x14ac:dyDescent="0.3">
      <c r="A284" s="172" t="s">
        <v>296</v>
      </c>
      <c r="B284" s="36"/>
      <c r="C284" s="36"/>
      <c r="D284" s="36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34"/>
      <c r="W284" s="34"/>
      <c r="X284" s="34"/>
      <c r="Y284" s="34"/>
      <c r="Z284" s="35"/>
      <c r="AA284" s="36"/>
      <c r="AB284" s="36"/>
      <c r="AC284" s="36"/>
      <c r="AD284" s="36"/>
      <c r="AE284" s="36"/>
      <c r="AF284" s="36"/>
      <c r="AG284" s="5"/>
    </row>
    <row r="285" spans="1:33" ht="20.25" customHeight="1" x14ac:dyDescent="0.3">
      <c r="A285" s="84" t="s">
        <v>297</v>
      </c>
      <c r="B285" s="36"/>
      <c r="C285" s="36"/>
      <c r="D285" s="36"/>
      <c r="E285" s="31">
        <v>1</v>
      </c>
      <c r="F285" s="31">
        <f>E285+D285+C285+B285</f>
        <v>1</v>
      </c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34"/>
      <c r="W285" s="34"/>
      <c r="X285" s="34"/>
      <c r="Y285" s="34"/>
      <c r="Z285" s="35"/>
      <c r="AA285" s="36"/>
      <c r="AB285" s="36"/>
      <c r="AC285" s="36"/>
      <c r="AD285" s="36"/>
      <c r="AE285" s="36"/>
      <c r="AF285" s="36"/>
      <c r="AG285" s="5"/>
    </row>
    <row r="286" spans="1:33" ht="14.25" customHeight="1" x14ac:dyDescent="0.3">
      <c r="A286" s="172" t="s">
        <v>298</v>
      </c>
      <c r="B286" s="36"/>
      <c r="C286" s="36"/>
      <c r="D286" s="36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34"/>
      <c r="W286" s="34"/>
      <c r="X286" s="34"/>
      <c r="Y286" s="34"/>
      <c r="Z286" s="35"/>
      <c r="AA286" s="36"/>
      <c r="AB286" s="36"/>
      <c r="AC286" s="36"/>
      <c r="AD286" s="36"/>
      <c r="AE286" s="36"/>
      <c r="AF286" s="36"/>
      <c r="AG286" s="5"/>
    </row>
    <row r="287" spans="1:33" ht="12.75" customHeight="1" x14ac:dyDescent="0.3">
      <c r="A287" s="84" t="s">
        <v>297</v>
      </c>
      <c r="B287" s="51"/>
      <c r="C287" s="51">
        <v>0.7</v>
      </c>
      <c r="D287" s="51">
        <v>0.1</v>
      </c>
      <c r="E287" s="31">
        <v>0.1</v>
      </c>
      <c r="F287" s="31">
        <f>E287+D287+C287+B287</f>
        <v>0.89999999999999991</v>
      </c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34"/>
      <c r="W287" s="34"/>
      <c r="X287" s="34"/>
      <c r="Y287" s="34"/>
      <c r="Z287" s="35"/>
      <c r="AA287" s="36"/>
      <c r="AB287" s="36"/>
      <c r="AC287" s="36"/>
      <c r="AD287" s="36"/>
      <c r="AE287" s="36"/>
      <c r="AF287" s="36"/>
      <c r="AG287" s="5"/>
    </row>
    <row r="288" spans="1:33" ht="12.75" customHeight="1" x14ac:dyDescent="0.3">
      <c r="A288" s="172" t="s">
        <v>302</v>
      </c>
      <c r="B288" s="36"/>
      <c r="C288" s="36"/>
      <c r="D288" s="36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34"/>
      <c r="W288" s="34"/>
      <c r="X288" s="34"/>
      <c r="Y288" s="34"/>
      <c r="Z288" s="35"/>
      <c r="AA288" s="36"/>
      <c r="AB288" s="36"/>
      <c r="AC288" s="36"/>
      <c r="AD288" s="36"/>
      <c r="AE288" s="36"/>
      <c r="AF288" s="36"/>
      <c r="AG288" s="5"/>
    </row>
    <row r="289" spans="1:33" ht="26.25" customHeight="1" x14ac:dyDescent="0.3">
      <c r="A289" s="84" t="s">
        <v>303</v>
      </c>
      <c r="B289" s="36"/>
      <c r="C289" s="36"/>
      <c r="D289" s="36"/>
      <c r="E289" s="31">
        <v>0.8</v>
      </c>
      <c r="F289" s="31">
        <f>E289+D289+C289+B289</f>
        <v>0.8</v>
      </c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34"/>
      <c r="W289" s="34"/>
      <c r="X289" s="34"/>
      <c r="Y289" s="34"/>
      <c r="Z289" s="35"/>
      <c r="AA289" s="36"/>
      <c r="AB289" s="36"/>
      <c r="AC289" s="36"/>
      <c r="AD289" s="36"/>
      <c r="AE289" s="36"/>
      <c r="AF289" s="36"/>
      <c r="AG289" s="5"/>
    </row>
    <row r="290" spans="1:33" ht="12.75" customHeight="1" x14ac:dyDescent="0.3">
      <c r="A290" s="77" t="s">
        <v>305</v>
      </c>
      <c r="B290" s="36"/>
      <c r="C290" s="36"/>
      <c r="D290" s="36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34"/>
      <c r="W290" s="34"/>
      <c r="X290" s="34"/>
      <c r="Y290" s="34"/>
      <c r="Z290" s="35"/>
      <c r="AA290" s="36"/>
      <c r="AB290" s="36"/>
      <c r="AC290" s="36"/>
      <c r="AD290" s="36"/>
      <c r="AE290" s="36"/>
      <c r="AF290" s="36"/>
      <c r="AG290" s="5"/>
    </row>
    <row r="291" spans="1:33" ht="12.75" customHeight="1" x14ac:dyDescent="0.3">
      <c r="A291" s="84" t="s">
        <v>307</v>
      </c>
      <c r="B291" s="51">
        <v>0.1</v>
      </c>
      <c r="C291" s="51">
        <v>0.1</v>
      </c>
      <c r="D291" s="51">
        <v>0.1</v>
      </c>
      <c r="E291" s="31">
        <v>0.1</v>
      </c>
      <c r="F291" s="31">
        <f>E291+D291+C291+B291</f>
        <v>0.4</v>
      </c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34"/>
      <c r="W291" s="34"/>
      <c r="X291" s="34"/>
      <c r="Y291" s="34"/>
      <c r="Z291" s="35"/>
      <c r="AA291" s="36"/>
      <c r="AB291" s="36"/>
      <c r="AC291" s="36"/>
      <c r="AD291" s="36"/>
      <c r="AE291" s="36"/>
      <c r="AF291" s="36"/>
      <c r="AG291" s="5"/>
    </row>
    <row r="292" spans="1:33" ht="58.2" customHeight="1" x14ac:dyDescent="0.3">
      <c r="A292" s="77" t="s">
        <v>310</v>
      </c>
      <c r="B292" s="36"/>
      <c r="C292" s="36"/>
      <c r="D292" s="36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34"/>
      <c r="W292" s="34"/>
      <c r="X292" s="34"/>
      <c r="Y292" s="34"/>
      <c r="Z292" s="35"/>
      <c r="AA292" s="36"/>
      <c r="AB292" s="36"/>
      <c r="AC292" s="36"/>
      <c r="AD292" s="36"/>
      <c r="AE292" s="36"/>
      <c r="AF292" s="36"/>
      <c r="AG292" s="5"/>
    </row>
    <row r="293" spans="1:33" ht="52.5" customHeight="1" x14ac:dyDescent="0.3">
      <c r="A293" s="84" t="s">
        <v>312</v>
      </c>
      <c r="B293" s="51">
        <v>0.5</v>
      </c>
      <c r="C293" s="36"/>
      <c r="D293" s="51">
        <v>0.15</v>
      </c>
      <c r="E293" s="31">
        <v>0.15</v>
      </c>
      <c r="F293" s="31">
        <f t="shared" ref="F293:F294" si="39">E293+D293+C293+B293</f>
        <v>0.8</v>
      </c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34"/>
      <c r="W293" s="34"/>
      <c r="X293" s="34"/>
      <c r="Y293" s="34"/>
      <c r="Z293" s="35"/>
      <c r="AA293" s="36"/>
      <c r="AB293" s="36"/>
      <c r="AC293" s="36"/>
      <c r="AD293" s="36"/>
      <c r="AE293" s="36"/>
      <c r="AF293" s="36"/>
      <c r="AG293" s="5"/>
    </row>
    <row r="294" spans="1:33" ht="28.5" customHeight="1" x14ac:dyDescent="0.3">
      <c r="A294" s="84" t="s">
        <v>315</v>
      </c>
      <c r="B294" s="36"/>
      <c r="C294" s="36"/>
      <c r="D294" s="36"/>
      <c r="E294" s="31">
        <v>0.8</v>
      </c>
      <c r="F294" s="31">
        <f t="shared" si="39"/>
        <v>0.8</v>
      </c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34"/>
      <c r="W294" s="34"/>
      <c r="X294" s="34"/>
      <c r="Y294" s="34"/>
      <c r="Z294" s="35"/>
      <c r="AA294" s="36"/>
      <c r="AB294" s="36"/>
      <c r="AC294" s="36"/>
      <c r="AD294" s="36"/>
      <c r="AE294" s="36"/>
      <c r="AF294" s="36"/>
      <c r="AG294" s="5"/>
    </row>
    <row r="295" spans="1:33" ht="35.25" customHeight="1" x14ac:dyDescent="0.3">
      <c r="A295" s="77" t="s">
        <v>316</v>
      </c>
      <c r="B295" s="36"/>
      <c r="C295" s="36"/>
      <c r="D295" s="36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34"/>
      <c r="W295" s="34"/>
      <c r="X295" s="34"/>
      <c r="Y295" s="34"/>
      <c r="Z295" s="35"/>
      <c r="AA295" s="36"/>
      <c r="AB295" s="36"/>
      <c r="AC295" s="36"/>
      <c r="AD295" s="36"/>
      <c r="AE295" s="36"/>
      <c r="AF295" s="36"/>
      <c r="AG295" s="5"/>
    </row>
    <row r="296" spans="1:33" ht="30.75" customHeight="1" x14ac:dyDescent="0.3">
      <c r="A296" s="77" t="s">
        <v>317</v>
      </c>
      <c r="B296" s="51">
        <v>0.25</v>
      </c>
      <c r="C296" s="51">
        <v>0.25</v>
      </c>
      <c r="D296" s="51">
        <v>0.25</v>
      </c>
      <c r="E296" s="31">
        <v>0.25</v>
      </c>
      <c r="F296" s="31">
        <f>E296+D296+C296+B296</f>
        <v>1</v>
      </c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34"/>
      <c r="W296" s="34"/>
      <c r="X296" s="34"/>
      <c r="Y296" s="34"/>
      <c r="Z296" s="35"/>
      <c r="AA296" s="36"/>
      <c r="AB296" s="36"/>
      <c r="AC296" s="36"/>
      <c r="AD296" s="36"/>
      <c r="AE296" s="36"/>
      <c r="AF296" s="36"/>
      <c r="AG296" s="5"/>
    </row>
    <row r="297" spans="1:33" ht="12.75" customHeight="1" x14ac:dyDescent="0.3">
      <c r="A297" s="71"/>
      <c r="B297" s="60"/>
      <c r="C297" s="60"/>
      <c r="D297" s="60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35"/>
      <c r="W297" s="35"/>
      <c r="X297" s="35"/>
      <c r="Y297" s="35"/>
      <c r="Z297" s="11"/>
      <c r="AA297" s="36"/>
      <c r="AB297" s="36"/>
      <c r="AC297" s="36"/>
      <c r="AD297" s="36"/>
      <c r="AE297" s="36"/>
      <c r="AF297" s="36"/>
      <c r="AG297" s="5"/>
    </row>
    <row r="298" spans="1:33" ht="45" customHeight="1" x14ac:dyDescent="0.3">
      <c r="A298" s="148" t="s">
        <v>152</v>
      </c>
      <c r="B298" s="149"/>
      <c r="C298" s="149"/>
      <c r="D298" s="149"/>
      <c r="E298" s="149"/>
      <c r="F298" s="149"/>
      <c r="G298" s="149"/>
      <c r="H298" s="149"/>
      <c r="I298" s="149"/>
      <c r="J298" s="149"/>
      <c r="K298" s="149"/>
      <c r="L298" s="150">
        <f t="shared" ref="L298:O298" si="40">L302</f>
        <v>0</v>
      </c>
      <c r="M298" s="150">
        <f t="shared" si="40"/>
        <v>0</v>
      </c>
      <c r="N298" s="150">
        <f t="shared" si="40"/>
        <v>0</v>
      </c>
      <c r="O298" s="150">
        <f t="shared" si="40"/>
        <v>0</v>
      </c>
      <c r="P298" s="150">
        <f>+O298+N298+M298+L298</f>
        <v>0</v>
      </c>
      <c r="Q298" s="149"/>
      <c r="R298" s="149"/>
      <c r="S298" s="149"/>
      <c r="T298" s="149"/>
      <c r="U298" s="149"/>
      <c r="V298" s="149"/>
      <c r="W298" s="149"/>
      <c r="X298" s="149"/>
      <c r="Y298" s="149"/>
      <c r="Z298" s="149"/>
      <c r="AA298" s="149"/>
      <c r="AB298" s="149"/>
      <c r="AC298" s="149"/>
      <c r="AD298" s="149"/>
      <c r="AE298" s="149"/>
      <c r="AF298" s="151"/>
      <c r="AG298" s="5"/>
    </row>
    <row r="299" spans="1:33" ht="30" customHeight="1" x14ac:dyDescent="0.3">
      <c r="A299" s="77" t="s">
        <v>75</v>
      </c>
      <c r="B299" s="36"/>
      <c r="C299" s="36"/>
      <c r="D299" s="36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34"/>
      <c r="W299" s="34"/>
      <c r="X299" s="34"/>
      <c r="Y299" s="34"/>
      <c r="Z299" s="35"/>
      <c r="AA299" s="36"/>
      <c r="AB299" s="36"/>
      <c r="AC299" s="36"/>
      <c r="AD299" s="36"/>
      <c r="AE299" s="36"/>
      <c r="AF299" s="36"/>
      <c r="AG299" s="5"/>
    </row>
    <row r="300" spans="1:33" ht="26.25" customHeight="1" x14ac:dyDescent="0.3">
      <c r="A300" s="242" t="s">
        <v>454</v>
      </c>
      <c r="B300" s="36"/>
      <c r="C300" s="36"/>
      <c r="D300" s="36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35"/>
      <c r="W300" s="35"/>
      <c r="X300" s="35"/>
      <c r="Y300" s="35"/>
      <c r="Z300" s="11"/>
      <c r="AA300" s="36"/>
      <c r="AB300" s="36"/>
      <c r="AC300" s="36"/>
      <c r="AD300" s="36"/>
      <c r="AE300" s="36"/>
      <c r="AF300" s="36"/>
      <c r="AG300" s="5"/>
    </row>
    <row r="301" spans="1:33" ht="12.75" customHeight="1" x14ac:dyDescent="0.3">
      <c r="A301" s="44" t="s">
        <v>36</v>
      </c>
      <c r="B301" s="60"/>
      <c r="C301" s="60"/>
      <c r="D301" s="60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9"/>
      <c r="AA301" s="36"/>
      <c r="AB301" s="36"/>
      <c r="AC301" s="36"/>
      <c r="AD301" s="36"/>
      <c r="AE301" s="36"/>
      <c r="AF301" s="36"/>
      <c r="AG301" s="5"/>
    </row>
    <row r="302" spans="1:33" ht="12.75" customHeight="1" x14ac:dyDescent="0.3">
      <c r="A302" s="71" t="s">
        <v>322</v>
      </c>
      <c r="B302" s="60"/>
      <c r="C302" s="60"/>
      <c r="D302" s="60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34"/>
      <c r="W302" s="34"/>
      <c r="X302" s="34"/>
      <c r="Y302" s="34"/>
      <c r="Z302" s="35"/>
      <c r="AA302" s="36"/>
      <c r="AB302" s="36"/>
      <c r="AC302" s="36"/>
      <c r="AD302" s="36"/>
      <c r="AE302" s="36"/>
      <c r="AF302" s="36"/>
      <c r="AG302" s="5"/>
    </row>
    <row r="303" spans="1:33" ht="12.75" customHeight="1" x14ac:dyDescent="0.3">
      <c r="A303" s="71"/>
      <c r="B303" s="60"/>
      <c r="C303" s="60"/>
      <c r="D303" s="60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34"/>
      <c r="W303" s="34"/>
      <c r="X303" s="34"/>
      <c r="Y303" s="34"/>
      <c r="Z303" s="35"/>
      <c r="AA303" s="36"/>
      <c r="AB303" s="36"/>
      <c r="AC303" s="36"/>
      <c r="AD303" s="36"/>
      <c r="AE303" s="36"/>
      <c r="AF303" s="36"/>
      <c r="AG303" s="5"/>
    </row>
    <row r="304" spans="1:33" ht="12.75" customHeight="1" x14ac:dyDescent="0.3">
      <c r="A304" s="39" t="s">
        <v>323</v>
      </c>
      <c r="B304" s="60"/>
      <c r="C304" s="60"/>
      <c r="D304" s="60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35"/>
      <c r="W304" s="35"/>
      <c r="X304" s="35"/>
      <c r="Y304" s="35"/>
      <c r="Z304" s="11"/>
      <c r="AA304" s="36"/>
      <c r="AB304" s="36"/>
      <c r="AC304" s="36"/>
      <c r="AD304" s="36"/>
      <c r="AE304" s="36"/>
      <c r="AF304" s="36"/>
      <c r="AG304" s="5"/>
    </row>
    <row r="305" spans="1:33" ht="12.75" customHeight="1" x14ac:dyDescent="0.3">
      <c r="A305" s="71" t="s">
        <v>324</v>
      </c>
      <c r="B305" s="60"/>
      <c r="C305" s="60">
        <v>20</v>
      </c>
      <c r="D305" s="60"/>
      <c r="E305" s="14"/>
      <c r="F305" s="174">
        <f t="shared" ref="F305:F307" si="41">E305+D305+C305+B305</f>
        <v>20</v>
      </c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35"/>
      <c r="W305" s="35"/>
      <c r="X305" s="35"/>
      <c r="Y305" s="35"/>
      <c r="Z305" s="11"/>
      <c r="AA305" s="36"/>
      <c r="AB305" s="36"/>
      <c r="AC305" s="36"/>
      <c r="AD305" s="36"/>
      <c r="AE305" s="36"/>
      <c r="AF305" s="36"/>
      <c r="AG305" s="5"/>
    </row>
    <row r="306" spans="1:33" ht="12.75" customHeight="1" x14ac:dyDescent="0.3">
      <c r="A306" s="71" t="s">
        <v>326</v>
      </c>
      <c r="B306" s="60"/>
      <c r="C306" s="60">
        <v>22</v>
      </c>
      <c r="D306" s="60"/>
      <c r="E306" s="14"/>
      <c r="F306" s="174">
        <f t="shared" si="41"/>
        <v>22</v>
      </c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35"/>
      <c r="W306" s="35"/>
      <c r="X306" s="35"/>
      <c r="Y306" s="35"/>
      <c r="Z306" s="11"/>
      <c r="AA306" s="36"/>
      <c r="AB306" s="36"/>
      <c r="AC306" s="36"/>
      <c r="AD306" s="36"/>
      <c r="AE306" s="36"/>
      <c r="AF306" s="36"/>
      <c r="AG306" s="5"/>
    </row>
    <row r="307" spans="1:33" ht="12.75" customHeight="1" x14ac:dyDescent="0.3">
      <c r="A307" s="175" t="s">
        <v>328</v>
      </c>
      <c r="B307" s="36"/>
      <c r="C307" s="36">
        <v>14</v>
      </c>
      <c r="D307" s="36"/>
      <c r="E307" s="14"/>
      <c r="F307" s="174">
        <f t="shared" si="41"/>
        <v>14</v>
      </c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34"/>
      <c r="W307" s="34"/>
      <c r="X307" s="34"/>
      <c r="Y307" s="34"/>
      <c r="Z307" s="35"/>
      <c r="AA307" s="36"/>
      <c r="AB307" s="36"/>
      <c r="AC307" s="36"/>
      <c r="AD307" s="36"/>
      <c r="AE307" s="36"/>
      <c r="AF307" s="36"/>
      <c r="AG307" s="5"/>
    </row>
    <row r="308" spans="1:33" ht="30.75" customHeight="1" x14ac:dyDescent="0.3">
      <c r="A308" s="152" t="s">
        <v>159</v>
      </c>
      <c r="B308" s="153"/>
      <c r="C308" s="153"/>
      <c r="D308" s="153"/>
      <c r="E308" s="153"/>
      <c r="F308" s="153"/>
      <c r="G308" s="153"/>
      <c r="H308" s="153"/>
      <c r="I308" s="153"/>
      <c r="J308" s="153"/>
      <c r="K308" s="153"/>
      <c r="L308" s="154">
        <f>L345+L347</f>
        <v>0</v>
      </c>
      <c r="M308" s="154">
        <f>M345+M347</f>
        <v>0</v>
      </c>
      <c r="N308" s="154">
        <f>N345+N347</f>
        <v>0</v>
      </c>
      <c r="O308" s="154">
        <f>O345+O347</f>
        <v>0</v>
      </c>
      <c r="P308" s="154">
        <f>P345+P347</f>
        <v>0</v>
      </c>
      <c r="Q308" s="154">
        <f>Q309+Q347</f>
        <v>2547540</v>
      </c>
      <c r="R308" s="154">
        <f>R309+R347</f>
        <v>2126140</v>
      </c>
      <c r="S308" s="154">
        <f>S309+S347</f>
        <v>4906215.5</v>
      </c>
      <c r="T308" s="154">
        <f>T309+T347</f>
        <v>3333448.38</v>
      </c>
      <c r="U308" s="154">
        <f>U309+U347</f>
        <v>12913343.879999999</v>
      </c>
      <c r="V308" s="153"/>
      <c r="W308" s="153"/>
      <c r="X308" s="153"/>
      <c r="Y308" s="153"/>
      <c r="Z308" s="153"/>
      <c r="AA308" s="153"/>
      <c r="AB308" s="153"/>
      <c r="AC308" s="153"/>
      <c r="AD308" s="153"/>
      <c r="AE308" s="153"/>
      <c r="AF308" s="155"/>
      <c r="AG308" s="5"/>
    </row>
    <row r="309" spans="1:33" ht="28.5" customHeight="1" x14ac:dyDescent="0.3">
      <c r="A309" s="156" t="s">
        <v>169</v>
      </c>
      <c r="B309" s="157"/>
      <c r="C309" s="157"/>
      <c r="D309" s="157"/>
      <c r="E309" s="153"/>
      <c r="F309" s="153"/>
      <c r="G309" s="153"/>
      <c r="H309" s="153"/>
      <c r="I309" s="153"/>
      <c r="J309" s="153"/>
      <c r="K309" s="153"/>
      <c r="L309" s="153"/>
      <c r="M309" s="153"/>
      <c r="N309" s="153"/>
      <c r="O309" s="153"/>
      <c r="P309" s="153"/>
      <c r="Q309" s="269">
        <f>Q311+Q318+Q338</f>
        <v>0</v>
      </c>
      <c r="R309" s="269">
        <f>R311+R318+R338</f>
        <v>70000</v>
      </c>
      <c r="S309" s="269">
        <f>S311+S318+S338</f>
        <v>1667675.5</v>
      </c>
      <c r="T309" s="269">
        <f>T311+T318+T338</f>
        <v>393878.38</v>
      </c>
      <c r="U309" s="269">
        <f>U311+U318+U338</f>
        <v>2131553.88</v>
      </c>
      <c r="V309" s="158"/>
      <c r="W309" s="158"/>
      <c r="X309" s="158"/>
      <c r="Y309" s="158"/>
      <c r="Z309" s="159"/>
      <c r="AA309" s="157"/>
      <c r="AB309" s="157"/>
      <c r="AC309" s="157"/>
      <c r="AD309" s="157"/>
      <c r="AE309" s="157"/>
      <c r="AF309" s="157"/>
      <c r="AG309" s="5"/>
    </row>
    <row r="310" spans="1:33" ht="21.6" customHeight="1" x14ac:dyDescent="0.3">
      <c r="A310" s="242" t="s">
        <v>426</v>
      </c>
      <c r="B310" s="36"/>
      <c r="C310" s="36"/>
      <c r="D310" s="36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34"/>
      <c r="W310" s="34"/>
      <c r="X310" s="34"/>
      <c r="Y310" s="34"/>
      <c r="Z310" s="35"/>
      <c r="AA310" s="36"/>
      <c r="AB310" s="36"/>
      <c r="AC310" s="36"/>
      <c r="AD310" s="36"/>
      <c r="AE310" s="36"/>
      <c r="AF310" s="36"/>
      <c r="AG310" s="5"/>
    </row>
    <row r="311" spans="1:33" ht="27" customHeight="1" x14ac:dyDescent="0.3">
      <c r="A311" s="258" t="s">
        <v>443</v>
      </c>
      <c r="B311" s="259"/>
      <c r="C311" s="259"/>
      <c r="D311" s="259"/>
      <c r="E311" s="260"/>
      <c r="F311" s="260"/>
      <c r="G311" s="260"/>
      <c r="H311" s="260"/>
      <c r="I311" s="260"/>
      <c r="J311" s="260"/>
      <c r="K311" s="260"/>
      <c r="L311" s="260"/>
      <c r="M311" s="260"/>
      <c r="N311" s="260"/>
      <c r="O311" s="260"/>
      <c r="P311" s="264"/>
      <c r="Q311" s="261">
        <f>Q313+Q315+Q317</f>
        <v>0</v>
      </c>
      <c r="R311" s="261">
        <f>R313+R315+R317</f>
        <v>0</v>
      </c>
      <c r="S311" s="261">
        <f>S313+S315+S317</f>
        <v>94000</v>
      </c>
      <c r="T311" s="261">
        <f>T313+T315+T317</f>
        <v>184878.38</v>
      </c>
      <c r="U311" s="261">
        <f>U313+U315+U317</f>
        <v>278878.38</v>
      </c>
      <c r="V311" s="262"/>
      <c r="W311" s="262"/>
      <c r="X311" s="262"/>
      <c r="Y311" s="262"/>
      <c r="Z311" s="263"/>
      <c r="AA311" s="259"/>
      <c r="AB311" s="259"/>
      <c r="AC311" s="259"/>
      <c r="AD311" s="259"/>
      <c r="AE311" s="259"/>
      <c r="AF311" s="259"/>
      <c r="AG311" s="5"/>
    </row>
    <row r="312" spans="1:33" s="203" customFormat="1" ht="45.6" customHeight="1" x14ac:dyDescent="0.3">
      <c r="A312" s="245" t="s">
        <v>420</v>
      </c>
      <c r="B312" s="215"/>
      <c r="C312" s="215"/>
      <c r="D312" s="215"/>
      <c r="E312" s="211"/>
      <c r="F312" s="211"/>
      <c r="G312" s="211"/>
      <c r="H312" s="211"/>
      <c r="I312" s="211"/>
      <c r="J312" s="211"/>
      <c r="K312" s="211"/>
      <c r="L312" s="211"/>
      <c r="M312" s="211"/>
      <c r="N312" s="211"/>
      <c r="O312" s="211"/>
      <c r="P312" s="211"/>
      <c r="Q312" s="211"/>
      <c r="R312" s="211"/>
      <c r="S312" s="211"/>
      <c r="T312" s="211"/>
      <c r="U312" s="211"/>
      <c r="V312" s="213"/>
      <c r="W312" s="213"/>
      <c r="X312" s="213"/>
      <c r="Y312" s="213"/>
      <c r="Z312" s="214"/>
      <c r="AA312" s="215"/>
      <c r="AB312" s="215"/>
      <c r="AC312" s="215"/>
      <c r="AD312" s="215"/>
      <c r="AE312" s="215"/>
      <c r="AF312" s="215"/>
      <c r="AG312" s="5"/>
    </row>
    <row r="313" spans="1:33" ht="43.2" customHeight="1" x14ac:dyDescent="0.3">
      <c r="A313" s="247" t="s">
        <v>421</v>
      </c>
      <c r="B313" s="36"/>
      <c r="C313" s="36"/>
      <c r="D313" s="36">
        <v>6</v>
      </c>
      <c r="E313" s="160"/>
      <c r="F313" s="246">
        <f>E313+D313+C313+B313</f>
        <v>6</v>
      </c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88">
        <v>70000</v>
      </c>
      <c r="T313" s="14"/>
      <c r="U313" s="88">
        <f>T313+S313+R313+Q313</f>
        <v>70000</v>
      </c>
      <c r="V313" s="35"/>
      <c r="W313" s="35"/>
      <c r="X313" s="35"/>
      <c r="Y313" s="35"/>
      <c r="Z313" s="11"/>
      <c r="AA313" s="36"/>
      <c r="AB313" s="36"/>
      <c r="AC313" s="36"/>
      <c r="AD313" s="36"/>
      <c r="AE313" s="36"/>
      <c r="AF313" s="36"/>
      <c r="AG313" s="5"/>
    </row>
    <row r="314" spans="1:33" ht="54" customHeight="1" x14ac:dyDescent="0.3">
      <c r="A314" s="248" t="s">
        <v>422</v>
      </c>
      <c r="B314" s="36"/>
      <c r="C314" s="36"/>
      <c r="D314" s="36"/>
      <c r="E314" s="160"/>
      <c r="F314" s="160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35"/>
      <c r="W314" s="35"/>
      <c r="X314" s="35"/>
      <c r="Y314" s="35"/>
      <c r="Z314" s="11"/>
      <c r="AA314" s="36"/>
      <c r="AB314" s="36"/>
      <c r="AC314" s="36"/>
      <c r="AD314" s="36"/>
      <c r="AE314" s="36"/>
      <c r="AF314" s="36"/>
      <c r="AG314" s="5"/>
    </row>
    <row r="315" spans="1:33" s="203" customFormat="1" ht="30" customHeight="1" x14ac:dyDescent="0.3">
      <c r="A315" s="250" t="s">
        <v>423</v>
      </c>
      <c r="B315" s="215"/>
      <c r="C315" s="215"/>
      <c r="D315" s="215">
        <v>4</v>
      </c>
      <c r="E315" s="249"/>
      <c r="F315" s="251">
        <f>E315+D315+C315+B315</f>
        <v>4</v>
      </c>
      <c r="G315" s="211"/>
      <c r="H315" s="211"/>
      <c r="I315" s="211"/>
      <c r="J315" s="211"/>
      <c r="K315" s="211"/>
      <c r="L315" s="211"/>
      <c r="M315" s="211"/>
      <c r="N315" s="211"/>
      <c r="O315" s="211"/>
      <c r="P315" s="211"/>
      <c r="Q315" s="211"/>
      <c r="R315" s="211"/>
      <c r="S315" s="212">
        <v>24000</v>
      </c>
      <c r="T315" s="211"/>
      <c r="U315" s="212">
        <f>T315+S315+R315+Q315</f>
        <v>24000</v>
      </c>
      <c r="V315" s="213"/>
      <c r="W315" s="213"/>
      <c r="X315" s="213"/>
      <c r="Y315" s="213"/>
      <c r="Z315" s="214"/>
      <c r="AA315" s="215"/>
      <c r="AB315" s="215"/>
      <c r="AC315" s="215"/>
      <c r="AD315" s="215"/>
      <c r="AE315" s="215"/>
      <c r="AF315" s="215"/>
      <c r="AG315" s="5"/>
    </row>
    <row r="316" spans="1:33" s="203" customFormat="1" ht="43.95" customHeight="1" x14ac:dyDescent="0.3">
      <c r="A316" s="245" t="s">
        <v>424</v>
      </c>
      <c r="B316" s="215"/>
      <c r="C316" s="215"/>
      <c r="D316" s="215"/>
      <c r="E316" s="249"/>
      <c r="F316" s="251"/>
      <c r="G316" s="211"/>
      <c r="H316" s="211"/>
      <c r="I316" s="211"/>
      <c r="J316" s="211"/>
      <c r="K316" s="211"/>
      <c r="L316" s="211"/>
      <c r="M316" s="211"/>
      <c r="N316" s="211"/>
      <c r="O316" s="211"/>
      <c r="P316" s="211"/>
      <c r="Q316" s="211"/>
      <c r="R316" s="211"/>
      <c r="S316" s="212"/>
      <c r="T316" s="211"/>
      <c r="U316" s="212"/>
      <c r="V316" s="213"/>
      <c r="W316" s="213"/>
      <c r="X316" s="213"/>
      <c r="Y316" s="213"/>
      <c r="Z316" s="214"/>
      <c r="AA316" s="215"/>
      <c r="AB316" s="215"/>
      <c r="AC316" s="215"/>
      <c r="AD316" s="215"/>
      <c r="AE316" s="215"/>
      <c r="AF316" s="215"/>
      <c r="AG316" s="5"/>
    </row>
    <row r="317" spans="1:33" s="203" customFormat="1" ht="25.95" customHeight="1" x14ac:dyDescent="0.3">
      <c r="A317" s="250" t="s">
        <v>425</v>
      </c>
      <c r="B317" s="215"/>
      <c r="C317" s="215"/>
      <c r="D317" s="215"/>
      <c r="E317" s="251">
        <v>6</v>
      </c>
      <c r="F317" s="251">
        <f>E317+D317+C317+B317</f>
        <v>6</v>
      </c>
      <c r="G317" s="211"/>
      <c r="H317" s="211"/>
      <c r="I317" s="211"/>
      <c r="J317" s="211"/>
      <c r="K317" s="211"/>
      <c r="L317" s="211"/>
      <c r="M317" s="211"/>
      <c r="N317" s="211"/>
      <c r="O317" s="211"/>
      <c r="P317" s="211"/>
      <c r="Q317" s="211"/>
      <c r="R317" s="211"/>
      <c r="S317" s="212"/>
      <c r="T317" s="212">
        <v>184878.38</v>
      </c>
      <c r="U317" s="212">
        <f>T317+S317+R317+Q317</f>
        <v>184878.38</v>
      </c>
      <c r="V317" s="213"/>
      <c r="W317" s="213"/>
      <c r="X317" s="213"/>
      <c r="Y317" s="213"/>
      <c r="Z317" s="214"/>
      <c r="AA317" s="215"/>
      <c r="AB317" s="215"/>
      <c r="AC317" s="215"/>
      <c r="AD317" s="215"/>
      <c r="AE317" s="215"/>
      <c r="AF317" s="215"/>
      <c r="AG317" s="5"/>
    </row>
    <row r="318" spans="1:33" ht="27" customHeight="1" x14ac:dyDescent="0.3">
      <c r="A318" s="265" t="s">
        <v>442</v>
      </c>
      <c r="B318" s="259"/>
      <c r="C318" s="259"/>
      <c r="D318" s="259"/>
      <c r="E318" s="260"/>
      <c r="F318" s="260"/>
      <c r="G318" s="260"/>
      <c r="H318" s="260"/>
      <c r="I318" s="260"/>
      <c r="J318" s="260"/>
      <c r="K318" s="260"/>
      <c r="L318" s="260"/>
      <c r="M318" s="260"/>
      <c r="N318" s="260"/>
      <c r="O318" s="260"/>
      <c r="P318" s="260"/>
      <c r="Q318" s="261">
        <f>Q320+Q322+Q324+Q326+Q329+Q331+Q335+Q337+Q340+Q342</f>
        <v>0</v>
      </c>
      <c r="R318" s="261">
        <f>R320+R322+R324+R326+R329+R331+R335+R337+R340+R342</f>
        <v>50000</v>
      </c>
      <c r="S318" s="261">
        <f>S320+S322+S324+S326+S329+S331+S335+S337+S340+S342</f>
        <v>1313363</v>
      </c>
      <c r="T318" s="261">
        <f>T320+T322+T324+T326+T329+T331+T335+T337+T340+T342</f>
        <v>209000</v>
      </c>
      <c r="U318" s="261">
        <f>U320+U322+U324+U326+U329+U331+U335+U337+U340+U342</f>
        <v>1572363</v>
      </c>
      <c r="V318" s="262"/>
      <c r="W318" s="262"/>
      <c r="X318" s="262"/>
      <c r="Y318" s="262"/>
      <c r="Z318" s="263"/>
      <c r="AA318" s="259"/>
      <c r="AB318" s="259"/>
      <c r="AC318" s="259"/>
      <c r="AD318" s="259"/>
      <c r="AE318" s="259"/>
      <c r="AF318" s="259"/>
      <c r="AG318" s="5"/>
    </row>
    <row r="319" spans="1:33" s="203" customFormat="1" ht="25.95" customHeight="1" x14ac:dyDescent="0.3">
      <c r="A319" s="245" t="s">
        <v>430</v>
      </c>
      <c r="B319" s="215"/>
      <c r="C319" s="215"/>
      <c r="D319" s="215"/>
      <c r="E319" s="211"/>
      <c r="F319" s="211"/>
      <c r="G319" s="211"/>
      <c r="H319" s="211"/>
      <c r="I319" s="211"/>
      <c r="J319" s="211"/>
      <c r="K319" s="211"/>
      <c r="L319" s="211"/>
      <c r="M319" s="211"/>
      <c r="N319" s="211"/>
      <c r="O319" s="211"/>
      <c r="P319" s="211"/>
      <c r="Q319" s="211"/>
      <c r="R319" s="211"/>
      <c r="S319" s="211"/>
      <c r="T319" s="211"/>
      <c r="U319" s="211"/>
      <c r="V319" s="213"/>
      <c r="W319" s="213"/>
      <c r="X319" s="213"/>
      <c r="Y319" s="213"/>
      <c r="Z319" s="214"/>
      <c r="AA319" s="215"/>
      <c r="AB319" s="215"/>
      <c r="AC319" s="215"/>
      <c r="AD319" s="215"/>
      <c r="AE319" s="215"/>
      <c r="AF319" s="215"/>
      <c r="AG319" s="5"/>
    </row>
    <row r="320" spans="1:33" s="203" customFormat="1" ht="30.6" customHeight="1" x14ac:dyDescent="0.3">
      <c r="A320" s="245" t="s">
        <v>444</v>
      </c>
      <c r="B320" s="215"/>
      <c r="C320" s="215"/>
      <c r="D320" s="215">
        <v>5</v>
      </c>
      <c r="E320" s="211"/>
      <c r="F320" s="211">
        <f>E320+D320+C320+B320</f>
        <v>5</v>
      </c>
      <c r="G320" s="211"/>
      <c r="H320" s="211"/>
      <c r="I320" s="211"/>
      <c r="J320" s="211"/>
      <c r="K320" s="211"/>
      <c r="L320" s="211"/>
      <c r="M320" s="211"/>
      <c r="N320" s="211"/>
      <c r="O320" s="211"/>
      <c r="P320" s="211"/>
      <c r="Q320" s="211"/>
      <c r="R320" s="211"/>
      <c r="S320" s="212">
        <v>196763</v>
      </c>
      <c r="T320" s="211"/>
      <c r="U320" s="212">
        <f>T320+S320+R320+Q320</f>
        <v>196763</v>
      </c>
      <c r="V320" s="213"/>
      <c r="W320" s="213"/>
      <c r="X320" s="213"/>
      <c r="Y320" s="213"/>
      <c r="Z320" s="214"/>
      <c r="AA320" s="215"/>
      <c r="AB320" s="215"/>
      <c r="AC320" s="215"/>
      <c r="AD320" s="215"/>
      <c r="AE320" s="215"/>
      <c r="AF320" s="215"/>
      <c r="AG320" s="5"/>
    </row>
    <row r="321" spans="1:33" ht="30" customHeight="1" x14ac:dyDescent="0.3">
      <c r="A321" s="247" t="s">
        <v>427</v>
      </c>
      <c r="B321" s="36"/>
      <c r="C321" s="36"/>
      <c r="D321" s="36"/>
      <c r="E321" s="14"/>
      <c r="F321" s="14">
        <f>E321+D321+C321+B321</f>
        <v>0</v>
      </c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35"/>
      <c r="W321" s="35"/>
      <c r="X321" s="35"/>
      <c r="Y321" s="35"/>
      <c r="Z321" s="11"/>
      <c r="AA321" s="36"/>
      <c r="AB321" s="36"/>
      <c r="AC321" s="36"/>
      <c r="AD321" s="36"/>
      <c r="AE321" s="36"/>
      <c r="AF321" s="36"/>
      <c r="AG321" s="5"/>
    </row>
    <row r="322" spans="1:33" ht="48" customHeight="1" x14ac:dyDescent="0.3">
      <c r="A322" s="248" t="s">
        <v>445</v>
      </c>
      <c r="B322" s="252" t="s">
        <v>191</v>
      </c>
      <c r="C322" s="252" t="s">
        <v>191</v>
      </c>
      <c r="D322" s="252" t="s">
        <v>191</v>
      </c>
      <c r="E322" s="246" t="s">
        <v>191</v>
      </c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35"/>
      <c r="W322" s="35"/>
      <c r="X322" s="35"/>
      <c r="Y322" s="35"/>
      <c r="Z322" s="11"/>
      <c r="AA322" s="36"/>
      <c r="AB322" s="36"/>
      <c r="AC322" s="36"/>
      <c r="AD322" s="36"/>
      <c r="AE322" s="36"/>
      <c r="AF322" s="36"/>
      <c r="AG322" s="5"/>
    </row>
    <row r="323" spans="1:33" ht="33" customHeight="1" x14ac:dyDescent="0.3">
      <c r="A323" s="248" t="s">
        <v>446</v>
      </c>
      <c r="B323" s="36"/>
      <c r="C323" s="36"/>
      <c r="D323" s="36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88"/>
      <c r="U323" s="88"/>
      <c r="V323" s="35"/>
      <c r="W323" s="35"/>
      <c r="X323" s="35"/>
      <c r="Y323" s="35"/>
      <c r="Z323" s="11"/>
      <c r="AA323" s="36"/>
      <c r="AB323" s="36"/>
      <c r="AC323" s="36"/>
      <c r="AD323" s="36"/>
      <c r="AE323" s="36"/>
      <c r="AF323" s="36"/>
      <c r="AG323" s="5"/>
    </row>
    <row r="324" spans="1:33" ht="34.950000000000003" customHeight="1" x14ac:dyDescent="0.3">
      <c r="A324" s="247" t="s">
        <v>429</v>
      </c>
      <c r="B324" s="252"/>
      <c r="C324" s="252"/>
      <c r="D324" s="252">
        <v>6</v>
      </c>
      <c r="E324" s="246"/>
      <c r="F324" s="246">
        <f>E324+D324+C324+B324</f>
        <v>6</v>
      </c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88">
        <v>14000</v>
      </c>
      <c r="T324" s="254">
        <v>14000</v>
      </c>
      <c r="U324" s="88">
        <f>T324+S324+R324+Q324</f>
        <v>28000</v>
      </c>
      <c r="V324" s="35"/>
      <c r="W324" s="35"/>
      <c r="X324" s="35"/>
      <c r="Y324" s="35"/>
      <c r="Z324" s="11"/>
      <c r="AA324" s="36"/>
      <c r="AB324" s="36"/>
      <c r="AC324" s="36"/>
      <c r="AD324" s="36"/>
      <c r="AE324" s="36"/>
      <c r="AF324" s="36"/>
      <c r="AG324" s="5"/>
    </row>
    <row r="325" spans="1:33" s="224" customFormat="1" ht="26.4" customHeight="1" x14ac:dyDescent="0.3">
      <c r="A325" s="245" t="s">
        <v>447</v>
      </c>
      <c r="B325" s="255"/>
      <c r="C325" s="255"/>
      <c r="D325" s="255"/>
      <c r="E325" s="251"/>
      <c r="F325" s="251"/>
      <c r="G325" s="211"/>
      <c r="H325" s="211"/>
      <c r="I325" s="211"/>
      <c r="J325" s="211"/>
      <c r="K325" s="211"/>
      <c r="L325" s="211"/>
      <c r="M325" s="211"/>
      <c r="N325" s="211"/>
      <c r="O325" s="211"/>
      <c r="P325" s="211"/>
      <c r="Q325" s="211"/>
      <c r="R325" s="211"/>
      <c r="S325" s="212"/>
      <c r="T325" s="256"/>
      <c r="U325" s="212"/>
      <c r="V325" s="213"/>
      <c r="W325" s="213"/>
      <c r="X325" s="213"/>
      <c r="Y325" s="213"/>
      <c r="Z325" s="214"/>
      <c r="AA325" s="215"/>
      <c r="AB325" s="215"/>
      <c r="AC325" s="215"/>
      <c r="AD325" s="215"/>
      <c r="AE325" s="215"/>
      <c r="AF325" s="215"/>
      <c r="AG325" s="5"/>
    </row>
    <row r="326" spans="1:33" s="224" customFormat="1" ht="26.4" customHeight="1" x14ac:dyDescent="0.3">
      <c r="A326" s="250" t="s">
        <v>435</v>
      </c>
      <c r="B326" s="255"/>
      <c r="C326" s="255"/>
      <c r="D326" s="255"/>
      <c r="E326" s="251">
        <v>5</v>
      </c>
      <c r="F326" s="251">
        <f>E326+D326+C326+B326</f>
        <v>5</v>
      </c>
      <c r="G326" s="211"/>
      <c r="H326" s="211"/>
      <c r="I326" s="211"/>
      <c r="J326" s="211"/>
      <c r="K326" s="211"/>
      <c r="L326" s="211"/>
      <c r="M326" s="211"/>
      <c r="N326" s="211"/>
      <c r="O326" s="211"/>
      <c r="P326" s="211"/>
      <c r="Q326" s="211"/>
      <c r="R326" s="211"/>
      <c r="S326" s="212"/>
      <c r="T326" s="256">
        <v>195000</v>
      </c>
      <c r="U326" s="212">
        <f>T326+S326+R326+Q326</f>
        <v>195000</v>
      </c>
      <c r="V326" s="213"/>
      <c r="W326" s="213"/>
      <c r="X326" s="213"/>
      <c r="Y326" s="213"/>
      <c r="Z326" s="214"/>
      <c r="AA326" s="215"/>
      <c r="AB326" s="215"/>
      <c r="AC326" s="215"/>
      <c r="AD326" s="215"/>
      <c r="AE326" s="215"/>
      <c r="AF326" s="215"/>
      <c r="AG326" s="5"/>
    </row>
    <row r="327" spans="1:33" s="224" customFormat="1" ht="26.4" customHeight="1" x14ac:dyDescent="0.3">
      <c r="A327" s="245" t="s">
        <v>431</v>
      </c>
      <c r="B327" s="255"/>
      <c r="C327" s="255"/>
      <c r="D327" s="255"/>
      <c r="E327" s="251"/>
      <c r="F327" s="251"/>
      <c r="G327" s="211"/>
      <c r="H327" s="211"/>
      <c r="I327" s="211"/>
      <c r="J327" s="211"/>
      <c r="K327" s="211"/>
      <c r="L327" s="211"/>
      <c r="M327" s="211"/>
      <c r="N327" s="211"/>
      <c r="O327" s="211"/>
      <c r="P327" s="211"/>
      <c r="Q327" s="211"/>
      <c r="R327" s="211"/>
      <c r="S327" s="212"/>
      <c r="T327" s="256"/>
      <c r="U327" s="212"/>
      <c r="V327" s="213"/>
      <c r="W327" s="213"/>
      <c r="X327" s="213"/>
      <c r="Y327" s="213"/>
      <c r="Z327" s="214"/>
      <c r="AA327" s="215"/>
      <c r="AB327" s="215"/>
      <c r="AC327" s="215"/>
      <c r="AD327" s="215"/>
      <c r="AE327" s="215"/>
      <c r="AF327" s="215"/>
      <c r="AG327" s="5"/>
    </row>
    <row r="328" spans="1:33" s="224" customFormat="1" ht="26.4" customHeight="1" x14ac:dyDescent="0.3">
      <c r="A328" s="245" t="s">
        <v>432</v>
      </c>
      <c r="B328" s="255"/>
      <c r="C328" s="255"/>
      <c r="D328" s="255"/>
      <c r="E328" s="251"/>
      <c r="F328" s="251"/>
      <c r="G328" s="211"/>
      <c r="H328" s="211"/>
      <c r="I328" s="211"/>
      <c r="J328" s="211"/>
      <c r="K328" s="211"/>
      <c r="L328" s="211"/>
      <c r="M328" s="211"/>
      <c r="N328" s="211"/>
      <c r="O328" s="211"/>
      <c r="P328" s="211"/>
      <c r="Q328" s="211"/>
      <c r="R328" s="211"/>
      <c r="S328" s="212"/>
      <c r="T328" s="256"/>
      <c r="U328" s="212"/>
      <c r="V328" s="213"/>
      <c r="W328" s="213"/>
      <c r="X328" s="213"/>
      <c r="Y328" s="213"/>
      <c r="Z328" s="214"/>
      <c r="AA328" s="215"/>
      <c r="AB328" s="215"/>
      <c r="AC328" s="215"/>
      <c r="AD328" s="215"/>
      <c r="AE328" s="215"/>
      <c r="AF328" s="215"/>
      <c r="AG328" s="5"/>
    </row>
    <row r="329" spans="1:33" s="224" customFormat="1" ht="26.4" customHeight="1" x14ac:dyDescent="0.3">
      <c r="A329" s="250" t="s">
        <v>434</v>
      </c>
      <c r="B329" s="255"/>
      <c r="C329" s="255"/>
      <c r="D329" s="255"/>
      <c r="E329" s="251">
        <v>5</v>
      </c>
      <c r="F329" s="251">
        <f>E329+D329+C329+B329</f>
        <v>5</v>
      </c>
      <c r="G329" s="211"/>
      <c r="H329" s="211"/>
      <c r="I329" s="211"/>
      <c r="J329" s="211"/>
      <c r="K329" s="211"/>
      <c r="L329" s="211"/>
      <c r="M329" s="211"/>
      <c r="N329" s="211"/>
      <c r="O329" s="211"/>
      <c r="P329" s="211"/>
      <c r="Q329" s="211"/>
      <c r="R329" s="211"/>
      <c r="S329" s="212">
        <v>552600</v>
      </c>
      <c r="T329" s="256"/>
      <c r="U329" s="212">
        <f>T329+S329+R329+Q329</f>
        <v>552600</v>
      </c>
      <c r="V329" s="213"/>
      <c r="W329" s="213"/>
      <c r="X329" s="213"/>
      <c r="Y329" s="213"/>
      <c r="Z329" s="214"/>
      <c r="AA329" s="215"/>
      <c r="AB329" s="215"/>
      <c r="AC329" s="215"/>
      <c r="AD329" s="215"/>
      <c r="AE329" s="215"/>
      <c r="AF329" s="215"/>
      <c r="AG329" s="5"/>
    </row>
    <row r="330" spans="1:33" s="224" customFormat="1" ht="19.2" customHeight="1" x14ac:dyDescent="0.3">
      <c r="A330" s="245" t="s">
        <v>433</v>
      </c>
      <c r="B330" s="255"/>
      <c r="C330" s="255"/>
      <c r="D330" s="255"/>
      <c r="E330" s="251"/>
      <c r="F330" s="251"/>
      <c r="G330" s="211"/>
      <c r="H330" s="211"/>
      <c r="I330" s="211"/>
      <c r="J330" s="211"/>
      <c r="K330" s="211"/>
      <c r="L330" s="211"/>
      <c r="M330" s="211"/>
      <c r="N330" s="211"/>
      <c r="O330" s="211"/>
      <c r="P330" s="211"/>
      <c r="Q330" s="211"/>
      <c r="R330" s="211"/>
      <c r="S330" s="212"/>
      <c r="T330" s="256"/>
      <c r="U330" s="212"/>
      <c r="V330" s="213"/>
      <c r="W330" s="213"/>
      <c r="X330" s="213"/>
      <c r="Y330" s="213"/>
      <c r="Z330" s="214"/>
      <c r="AA330" s="215"/>
      <c r="AB330" s="215"/>
      <c r="AC330" s="215"/>
      <c r="AD330" s="215"/>
      <c r="AE330" s="215"/>
      <c r="AF330" s="215"/>
      <c r="AG330" s="5"/>
    </row>
    <row r="331" spans="1:33" s="224" customFormat="1" ht="29.4" customHeight="1" x14ac:dyDescent="0.3">
      <c r="A331" s="250" t="s">
        <v>436</v>
      </c>
      <c r="B331" s="255"/>
      <c r="C331" s="255"/>
      <c r="D331" s="255">
        <v>13</v>
      </c>
      <c r="E331" s="251"/>
      <c r="F331" s="251">
        <f>E331+D331+C331+B331</f>
        <v>13</v>
      </c>
      <c r="G331" s="211"/>
      <c r="H331" s="211"/>
      <c r="I331" s="211"/>
      <c r="J331" s="211"/>
      <c r="K331" s="211"/>
      <c r="L331" s="211"/>
      <c r="M331" s="211"/>
      <c r="N331" s="211"/>
      <c r="O331" s="211"/>
      <c r="P331" s="211"/>
      <c r="Q331" s="211"/>
      <c r="R331" s="211"/>
      <c r="S331" s="212">
        <v>35000</v>
      </c>
      <c r="T331" s="256"/>
      <c r="U331" s="212">
        <f>T331+S331+R331+Q331</f>
        <v>35000</v>
      </c>
      <c r="V331" s="213"/>
      <c r="W331" s="213"/>
      <c r="X331" s="213"/>
      <c r="Y331" s="213"/>
      <c r="Z331" s="214"/>
      <c r="AA331" s="215"/>
      <c r="AB331" s="215"/>
      <c r="AC331" s="215"/>
      <c r="AD331" s="215"/>
      <c r="AE331" s="215"/>
      <c r="AF331" s="215"/>
      <c r="AG331" s="5"/>
    </row>
    <row r="332" spans="1:33" s="224" customFormat="1" ht="32.4" customHeight="1" x14ac:dyDescent="0.3">
      <c r="A332" s="245" t="s">
        <v>452</v>
      </c>
      <c r="B332" s="255"/>
      <c r="C332" s="255"/>
      <c r="D332" s="255"/>
      <c r="E332" s="251" t="s">
        <v>191</v>
      </c>
      <c r="F332" s="251"/>
      <c r="G332" s="211"/>
      <c r="H332" s="211"/>
      <c r="I332" s="211"/>
      <c r="J332" s="211"/>
      <c r="K332" s="211"/>
      <c r="L332" s="211"/>
      <c r="M332" s="211"/>
      <c r="N332" s="211"/>
      <c r="O332" s="211"/>
      <c r="P332" s="211"/>
      <c r="Q332" s="211"/>
      <c r="R332" s="211"/>
      <c r="S332" s="212"/>
      <c r="T332" s="256">
        <v>5000</v>
      </c>
      <c r="U332" s="212">
        <f>T332+S332+R332+Q332</f>
        <v>5000</v>
      </c>
      <c r="V332" s="213"/>
      <c r="W332" s="213"/>
      <c r="X332" s="213"/>
      <c r="Y332" s="213"/>
      <c r="Z332" s="214"/>
      <c r="AA332" s="215"/>
      <c r="AB332" s="215"/>
      <c r="AC332" s="215"/>
      <c r="AD332" s="215"/>
      <c r="AE332" s="215"/>
      <c r="AF332" s="215"/>
      <c r="AG332" s="5"/>
    </row>
    <row r="333" spans="1:33" s="224" customFormat="1" ht="47.4" customHeight="1" x14ac:dyDescent="0.3">
      <c r="A333" s="245" t="s">
        <v>453</v>
      </c>
      <c r="B333" s="255"/>
      <c r="C333" s="255"/>
      <c r="D333" s="255"/>
      <c r="E333" s="251"/>
      <c r="F333" s="251"/>
      <c r="G333" s="211"/>
      <c r="H333" s="211"/>
      <c r="I333" s="211"/>
      <c r="J333" s="211"/>
      <c r="K333" s="211"/>
      <c r="L333" s="211"/>
      <c r="M333" s="211"/>
      <c r="N333" s="211"/>
      <c r="O333" s="211"/>
      <c r="P333" s="211"/>
      <c r="Q333" s="211"/>
      <c r="R333" s="211"/>
      <c r="S333" s="212"/>
      <c r="T333" s="256"/>
      <c r="U333" s="212"/>
      <c r="V333" s="213"/>
      <c r="W333" s="213"/>
      <c r="X333" s="213"/>
      <c r="Y333" s="213"/>
      <c r="Z333" s="214"/>
      <c r="AA333" s="215"/>
      <c r="AB333" s="215"/>
      <c r="AC333" s="215"/>
      <c r="AD333" s="215"/>
      <c r="AE333" s="215"/>
      <c r="AF333" s="215"/>
      <c r="AG333" s="5"/>
    </row>
    <row r="334" spans="1:33" s="224" customFormat="1" ht="29.4" customHeight="1" x14ac:dyDescent="0.3">
      <c r="A334" s="245" t="s">
        <v>437</v>
      </c>
      <c r="B334" s="255"/>
      <c r="C334" s="255"/>
      <c r="D334" s="255"/>
      <c r="E334" s="251"/>
      <c r="F334" s="251"/>
      <c r="G334" s="211"/>
      <c r="H334" s="211"/>
      <c r="I334" s="211"/>
      <c r="J334" s="211"/>
      <c r="K334" s="211"/>
      <c r="L334" s="211"/>
      <c r="M334" s="211"/>
      <c r="N334" s="211"/>
      <c r="O334" s="211"/>
      <c r="P334" s="211"/>
      <c r="Q334" s="211"/>
      <c r="R334" s="211"/>
      <c r="S334" s="212"/>
      <c r="T334" s="256"/>
      <c r="U334" s="212"/>
      <c r="V334" s="213"/>
      <c r="W334" s="213"/>
      <c r="X334" s="213"/>
      <c r="Y334" s="213"/>
      <c r="Z334" s="214"/>
      <c r="AA334" s="215"/>
      <c r="AB334" s="215"/>
      <c r="AC334" s="215"/>
      <c r="AD334" s="215"/>
      <c r="AE334" s="215"/>
      <c r="AF334" s="215"/>
      <c r="AG334" s="5"/>
    </row>
    <row r="335" spans="1:33" s="224" customFormat="1" ht="29.4" customHeight="1" x14ac:dyDescent="0.3">
      <c r="A335" s="250" t="s">
        <v>438</v>
      </c>
      <c r="B335" s="255"/>
      <c r="C335" s="255">
        <v>5</v>
      </c>
      <c r="D335" s="255"/>
      <c r="E335" s="251"/>
      <c r="F335" s="251">
        <f>E335+D335+C335+B335</f>
        <v>5</v>
      </c>
      <c r="G335" s="211"/>
      <c r="H335" s="211"/>
      <c r="I335" s="211"/>
      <c r="J335" s="211"/>
      <c r="K335" s="211"/>
      <c r="L335" s="211"/>
      <c r="M335" s="211"/>
      <c r="N335" s="211"/>
      <c r="O335" s="211"/>
      <c r="P335" s="211"/>
      <c r="Q335" s="211"/>
      <c r="R335" s="212">
        <v>30000</v>
      </c>
      <c r="S335" s="212"/>
      <c r="T335" s="256"/>
      <c r="U335" s="212">
        <f>T335+S335+R335+Q335</f>
        <v>30000</v>
      </c>
      <c r="V335" s="213"/>
      <c r="W335" s="213"/>
      <c r="X335" s="213"/>
      <c r="Y335" s="213"/>
      <c r="Z335" s="214"/>
      <c r="AA335" s="215"/>
      <c r="AB335" s="215"/>
      <c r="AC335" s="215"/>
      <c r="AD335" s="215"/>
      <c r="AE335" s="215"/>
      <c r="AF335" s="215"/>
      <c r="AG335" s="5"/>
    </row>
    <row r="336" spans="1:33" s="224" customFormat="1" ht="29.4" customHeight="1" x14ac:dyDescent="0.3">
      <c r="A336" s="245" t="s">
        <v>439</v>
      </c>
      <c r="B336" s="255"/>
      <c r="C336" s="255"/>
      <c r="D336" s="255"/>
      <c r="E336" s="251"/>
      <c r="F336" s="251"/>
      <c r="G336" s="211"/>
      <c r="H336" s="211"/>
      <c r="I336" s="211"/>
      <c r="J336" s="211"/>
      <c r="K336" s="211"/>
      <c r="L336" s="211"/>
      <c r="M336" s="211"/>
      <c r="N336" s="211"/>
      <c r="O336" s="211"/>
      <c r="P336" s="211"/>
      <c r="Q336" s="211"/>
      <c r="R336" s="212"/>
      <c r="S336" s="212"/>
      <c r="T336" s="256"/>
      <c r="U336" s="212"/>
      <c r="V336" s="213"/>
      <c r="W336" s="213"/>
      <c r="X336" s="213"/>
      <c r="Y336" s="213"/>
      <c r="Z336" s="214"/>
      <c r="AA336" s="215"/>
      <c r="AB336" s="215"/>
      <c r="AC336" s="215"/>
      <c r="AD336" s="215"/>
      <c r="AE336" s="215"/>
      <c r="AF336" s="215"/>
      <c r="AG336" s="5"/>
    </row>
    <row r="337" spans="1:33" s="224" customFormat="1" ht="28.2" customHeight="1" x14ac:dyDescent="0.3">
      <c r="A337" s="250" t="s">
        <v>440</v>
      </c>
      <c r="B337" s="255"/>
      <c r="C337" s="255"/>
      <c r="D337" s="255">
        <v>5</v>
      </c>
      <c r="E337" s="251"/>
      <c r="F337" s="251">
        <f>E337+D337+C337+B337</f>
        <v>5</v>
      </c>
      <c r="G337" s="211"/>
      <c r="H337" s="211"/>
      <c r="I337" s="211"/>
      <c r="J337" s="211"/>
      <c r="K337" s="211"/>
      <c r="L337" s="211"/>
      <c r="M337" s="211"/>
      <c r="N337" s="211"/>
      <c r="O337" s="211"/>
      <c r="P337" s="211"/>
      <c r="Q337" s="211"/>
      <c r="R337" s="212"/>
      <c r="S337" s="256">
        <v>254687.5</v>
      </c>
      <c r="T337" s="256"/>
      <c r="U337" s="212">
        <f>T337+S337+R337+Q337</f>
        <v>254687.5</v>
      </c>
      <c r="V337" s="213"/>
      <c r="W337" s="213"/>
      <c r="X337" s="213"/>
      <c r="Y337" s="213"/>
      <c r="Z337" s="214"/>
      <c r="AA337" s="215"/>
      <c r="AB337" s="215"/>
      <c r="AC337" s="215"/>
      <c r="AD337" s="215"/>
      <c r="AE337" s="215"/>
      <c r="AF337" s="215"/>
      <c r="AG337" s="5"/>
    </row>
    <row r="338" spans="1:33" ht="25.95" customHeight="1" x14ac:dyDescent="0.3">
      <c r="A338" s="266" t="s">
        <v>441</v>
      </c>
      <c r="B338" s="259"/>
      <c r="C338" s="267"/>
      <c r="D338" s="267"/>
      <c r="E338" s="268"/>
      <c r="F338" s="268"/>
      <c r="G338" s="260"/>
      <c r="H338" s="260"/>
      <c r="I338" s="260"/>
      <c r="J338" s="260"/>
      <c r="K338" s="260"/>
      <c r="L338" s="260"/>
      <c r="M338" s="260"/>
      <c r="N338" s="260"/>
      <c r="O338" s="260"/>
      <c r="P338" s="260"/>
      <c r="Q338" s="261">
        <f>Q340+Q342</f>
        <v>0</v>
      </c>
      <c r="R338" s="261">
        <f>R340+R342</f>
        <v>20000</v>
      </c>
      <c r="S338" s="261">
        <f>S340+S342</f>
        <v>260312.5</v>
      </c>
      <c r="T338" s="261">
        <f>T340+T342</f>
        <v>0</v>
      </c>
      <c r="U338" s="261">
        <f>U340+U342</f>
        <v>280312.5</v>
      </c>
      <c r="V338" s="262"/>
      <c r="W338" s="262"/>
      <c r="X338" s="262"/>
      <c r="Y338" s="262"/>
      <c r="Z338" s="263"/>
      <c r="AA338" s="259"/>
      <c r="AB338" s="259"/>
      <c r="AC338" s="259"/>
      <c r="AD338" s="259"/>
      <c r="AE338" s="259"/>
      <c r="AF338" s="259"/>
      <c r="AG338" s="5"/>
    </row>
    <row r="339" spans="1:33" s="224" customFormat="1" ht="25.95" customHeight="1" x14ac:dyDescent="0.3">
      <c r="A339" s="245" t="s">
        <v>448</v>
      </c>
      <c r="B339" s="215"/>
      <c r="C339" s="257"/>
      <c r="D339" s="257"/>
      <c r="E339" s="249"/>
      <c r="F339" s="249"/>
      <c r="G339" s="211"/>
      <c r="H339" s="211"/>
      <c r="I339" s="211"/>
      <c r="J339" s="211"/>
      <c r="K339" s="211"/>
      <c r="L339" s="211"/>
      <c r="M339" s="211"/>
      <c r="N339" s="211"/>
      <c r="O339" s="211"/>
      <c r="P339" s="211"/>
      <c r="Q339" s="211"/>
      <c r="R339" s="211"/>
      <c r="S339" s="211"/>
      <c r="T339" s="211"/>
      <c r="U339" s="211"/>
      <c r="V339" s="213"/>
      <c r="W339" s="213"/>
      <c r="X339" s="213"/>
      <c r="Y339" s="213"/>
      <c r="Z339" s="214"/>
      <c r="AA339" s="215"/>
      <c r="AB339" s="215"/>
      <c r="AC339" s="215"/>
      <c r="AD339" s="215"/>
      <c r="AE339" s="215"/>
      <c r="AF339" s="215"/>
      <c r="AG339" s="5"/>
    </row>
    <row r="340" spans="1:33" ht="24" customHeight="1" x14ac:dyDescent="0.3">
      <c r="A340" s="247" t="s">
        <v>449</v>
      </c>
      <c r="B340" s="36"/>
      <c r="C340" s="36">
        <v>2</v>
      </c>
      <c r="D340" s="36"/>
      <c r="E340" s="14"/>
      <c r="F340" s="14">
        <f>E340+D340+C340+B340</f>
        <v>2</v>
      </c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88">
        <v>20000</v>
      </c>
      <c r="S340" s="14"/>
      <c r="T340" s="14"/>
      <c r="U340" s="88">
        <f>T340+S340+R340+Q340</f>
        <v>20000</v>
      </c>
      <c r="V340" s="35"/>
      <c r="W340" s="35"/>
      <c r="X340" s="35"/>
      <c r="Y340" s="35"/>
      <c r="Z340" s="11"/>
      <c r="AA340" s="36"/>
      <c r="AB340" s="36"/>
      <c r="AC340" s="36"/>
      <c r="AD340" s="36"/>
      <c r="AE340" s="36"/>
      <c r="AF340" s="36"/>
      <c r="AG340" s="5"/>
    </row>
    <row r="341" spans="1:33" ht="27.6" customHeight="1" x14ac:dyDescent="0.3">
      <c r="A341" s="248" t="s">
        <v>450</v>
      </c>
      <c r="B341" s="36"/>
      <c r="C341" s="36"/>
      <c r="D341" s="36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35"/>
      <c r="W341" s="35"/>
      <c r="X341" s="35"/>
      <c r="Y341" s="35"/>
      <c r="Z341" s="11"/>
      <c r="AA341" s="36"/>
      <c r="AB341" s="36"/>
      <c r="AC341" s="36"/>
      <c r="AD341" s="36"/>
      <c r="AE341" s="36"/>
      <c r="AF341" s="36"/>
      <c r="AG341" s="5"/>
    </row>
    <row r="342" spans="1:33" ht="29.25" customHeight="1" x14ac:dyDescent="0.3">
      <c r="A342" s="247" t="s">
        <v>451</v>
      </c>
      <c r="B342" s="36"/>
      <c r="C342" s="36"/>
      <c r="D342" s="36">
        <v>5</v>
      </c>
      <c r="E342" s="14"/>
      <c r="F342" s="14">
        <v>5</v>
      </c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88">
        <v>260312.5</v>
      </c>
      <c r="T342" s="14"/>
      <c r="U342" s="88">
        <f>T342+S342+R342+Q342</f>
        <v>260312.5</v>
      </c>
      <c r="V342" s="35"/>
      <c r="W342" s="35"/>
      <c r="X342" s="35"/>
      <c r="Y342" s="35"/>
      <c r="Z342" s="11"/>
      <c r="AA342" s="36"/>
      <c r="AB342" s="36"/>
      <c r="AC342" s="36"/>
      <c r="AD342" s="36"/>
      <c r="AE342" s="36"/>
      <c r="AF342" s="36"/>
      <c r="AG342" s="5"/>
    </row>
    <row r="343" spans="1:33" s="224" customFormat="1" ht="29.25" customHeight="1" x14ac:dyDescent="0.3">
      <c r="A343" s="244" t="s">
        <v>455</v>
      </c>
      <c r="B343" s="215"/>
      <c r="C343" s="215"/>
      <c r="D343" s="215"/>
      <c r="E343" s="211"/>
      <c r="F343" s="211"/>
      <c r="G343" s="211"/>
      <c r="H343" s="211"/>
      <c r="I343" s="211"/>
      <c r="J343" s="211"/>
      <c r="K343" s="211"/>
      <c r="L343" s="211"/>
      <c r="M343" s="211"/>
      <c r="N343" s="211"/>
      <c r="O343" s="211"/>
      <c r="P343" s="211"/>
      <c r="Q343" s="211"/>
      <c r="R343" s="211"/>
      <c r="S343" s="212"/>
      <c r="T343" s="211"/>
      <c r="U343" s="212"/>
      <c r="V343" s="213"/>
      <c r="W343" s="213"/>
      <c r="X343" s="213"/>
      <c r="Y343" s="213"/>
      <c r="Z343" s="214"/>
      <c r="AA343" s="215"/>
      <c r="AB343" s="215"/>
      <c r="AC343" s="215"/>
      <c r="AD343" s="215"/>
      <c r="AE343" s="215"/>
      <c r="AF343" s="215"/>
      <c r="AG343" s="5"/>
    </row>
    <row r="344" spans="1:33" s="224" customFormat="1" ht="29.25" customHeight="1" x14ac:dyDescent="0.3">
      <c r="A344" s="29" t="s">
        <v>177</v>
      </c>
      <c r="B344" s="215"/>
      <c r="C344" s="215"/>
      <c r="D344" s="215"/>
      <c r="E344" s="211"/>
      <c r="F344" s="211"/>
      <c r="G344" s="211"/>
      <c r="H344" s="211"/>
      <c r="I344" s="211"/>
      <c r="J344" s="211"/>
      <c r="K344" s="211"/>
      <c r="L344" s="211"/>
      <c r="M344" s="211"/>
      <c r="N344" s="211"/>
      <c r="O344" s="211"/>
      <c r="P344" s="211"/>
      <c r="Q344" s="211"/>
      <c r="R344" s="211"/>
      <c r="S344" s="212"/>
      <c r="T344" s="211"/>
      <c r="U344" s="212"/>
      <c r="V344" s="213"/>
      <c r="W344" s="213"/>
      <c r="X344" s="213"/>
      <c r="Y344" s="213"/>
      <c r="Z344" s="214"/>
      <c r="AA344" s="215"/>
      <c r="AB344" s="215"/>
      <c r="AC344" s="215"/>
      <c r="AD344" s="215"/>
      <c r="AE344" s="215"/>
      <c r="AF344" s="215"/>
      <c r="AG344" s="5"/>
    </row>
    <row r="345" spans="1:33" s="224" customFormat="1" ht="38.4" customHeight="1" x14ac:dyDescent="0.3">
      <c r="A345" s="29" t="s">
        <v>178</v>
      </c>
      <c r="B345" s="215">
        <v>98</v>
      </c>
      <c r="C345" s="215">
        <v>98</v>
      </c>
      <c r="D345" s="215">
        <v>98</v>
      </c>
      <c r="E345" s="211">
        <v>98</v>
      </c>
      <c r="F345" s="211">
        <v>98</v>
      </c>
      <c r="G345" s="211"/>
      <c r="H345" s="211"/>
      <c r="I345" s="211"/>
      <c r="J345" s="211"/>
      <c r="K345" s="211"/>
      <c r="L345" s="212"/>
      <c r="M345" s="212"/>
      <c r="N345" s="212"/>
      <c r="O345" s="212"/>
      <c r="P345" s="212"/>
      <c r="Q345" s="211"/>
      <c r="R345" s="211"/>
      <c r="S345" s="212"/>
      <c r="T345" s="211"/>
      <c r="U345" s="212"/>
      <c r="V345" s="213"/>
      <c r="W345" s="213"/>
      <c r="X345" s="213"/>
      <c r="Y345" s="213"/>
      <c r="Z345" s="214"/>
      <c r="AA345" s="215"/>
      <c r="AB345" s="215"/>
      <c r="AC345" s="215"/>
      <c r="AD345" s="215"/>
      <c r="AE345" s="215"/>
      <c r="AF345" s="215"/>
      <c r="AG345" s="5"/>
    </row>
    <row r="346" spans="1:33" s="224" customFormat="1" ht="29.25" customHeight="1" x14ac:dyDescent="0.3">
      <c r="A346" s="250"/>
      <c r="B346" s="215"/>
      <c r="C346" s="215"/>
      <c r="D346" s="215"/>
      <c r="E346" s="211"/>
      <c r="F346" s="211"/>
      <c r="G346" s="211"/>
      <c r="H346" s="211"/>
      <c r="I346" s="211"/>
      <c r="J346" s="211"/>
      <c r="K346" s="211"/>
      <c r="L346" s="211"/>
      <c r="M346" s="211"/>
      <c r="N346" s="211"/>
      <c r="O346" s="211"/>
      <c r="P346" s="211"/>
      <c r="Q346" s="211"/>
      <c r="R346" s="211"/>
      <c r="S346" s="212"/>
      <c r="T346" s="211"/>
      <c r="U346" s="212"/>
      <c r="V346" s="213"/>
      <c r="W346" s="213"/>
      <c r="X346" s="213"/>
      <c r="Y346" s="213"/>
      <c r="Z346" s="214"/>
      <c r="AA346" s="215"/>
      <c r="AB346" s="215"/>
      <c r="AC346" s="215"/>
      <c r="AD346" s="215"/>
      <c r="AE346" s="215"/>
      <c r="AF346" s="215"/>
      <c r="AG346" s="5"/>
    </row>
    <row r="347" spans="1:33" ht="24.75" customHeight="1" x14ac:dyDescent="0.3">
      <c r="A347" s="156" t="s">
        <v>179</v>
      </c>
      <c r="B347" s="157"/>
      <c r="C347" s="157"/>
      <c r="D347" s="157"/>
      <c r="E347" s="153"/>
      <c r="F347" s="153"/>
      <c r="G347" s="153"/>
      <c r="H347" s="153"/>
      <c r="I347" s="153"/>
      <c r="J347" s="153"/>
      <c r="K347" s="153"/>
      <c r="L347" s="161"/>
      <c r="M347" s="161"/>
      <c r="N347" s="161"/>
      <c r="O347" s="161"/>
      <c r="P347" s="161"/>
      <c r="Q347" s="161">
        <v>2547540</v>
      </c>
      <c r="R347" s="161">
        <v>2056140</v>
      </c>
      <c r="S347" s="161">
        <v>3238540</v>
      </c>
      <c r="T347" s="161">
        <v>2939570</v>
      </c>
      <c r="U347" s="161">
        <f>T347+S347+R347+Q347</f>
        <v>10781790</v>
      </c>
      <c r="V347" s="158"/>
      <c r="W347" s="158"/>
      <c r="X347" s="158"/>
      <c r="Y347" s="158"/>
      <c r="Z347" s="159"/>
      <c r="AA347" s="157"/>
      <c r="AB347" s="157"/>
      <c r="AC347" s="157"/>
      <c r="AD347" s="157"/>
      <c r="AE347" s="157"/>
      <c r="AF347" s="157"/>
      <c r="AG347" s="5"/>
    </row>
    <row r="348" spans="1:33" ht="21.75" customHeight="1" x14ac:dyDescent="0.3">
      <c r="A348" s="77" t="s">
        <v>180</v>
      </c>
      <c r="B348" s="36"/>
      <c r="C348" s="36"/>
      <c r="D348" s="36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34"/>
      <c r="W348" s="34"/>
      <c r="X348" s="34"/>
      <c r="Y348" s="34"/>
      <c r="Z348" s="35"/>
      <c r="AA348" s="36"/>
      <c r="AB348" s="36"/>
      <c r="AC348" s="36"/>
      <c r="AD348" s="36"/>
      <c r="AE348" s="36"/>
      <c r="AF348" s="36"/>
      <c r="AG348" s="5"/>
    </row>
    <row r="349" spans="1:33" ht="22.5" customHeight="1" x14ac:dyDescent="0.3">
      <c r="A349" s="84" t="s">
        <v>341</v>
      </c>
      <c r="B349" s="36"/>
      <c r="C349" s="36"/>
      <c r="D349" s="36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34"/>
      <c r="W349" s="34"/>
      <c r="X349" s="34"/>
      <c r="Y349" s="34"/>
      <c r="Z349" s="35"/>
      <c r="AA349" s="36"/>
      <c r="AB349" s="36"/>
      <c r="AC349" s="36"/>
      <c r="AD349" s="36"/>
      <c r="AE349" s="36"/>
      <c r="AF349" s="36"/>
      <c r="AG349" s="5"/>
    </row>
    <row r="350" spans="1:33" ht="41.25" customHeight="1" x14ac:dyDescent="0.3">
      <c r="A350" s="84" t="s">
        <v>342</v>
      </c>
      <c r="B350" s="36"/>
      <c r="C350" s="36"/>
      <c r="D350" s="36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34"/>
      <c r="W350" s="34"/>
      <c r="X350" s="34"/>
      <c r="Y350" s="34"/>
      <c r="Z350" s="35"/>
      <c r="AA350" s="36"/>
      <c r="AB350" s="36"/>
      <c r="AC350" s="36"/>
      <c r="AD350" s="36"/>
      <c r="AE350" s="36"/>
      <c r="AF350" s="36"/>
      <c r="AG350" s="5"/>
    </row>
    <row r="351" spans="1:33" ht="15.75" customHeight="1" x14ac:dyDescent="0.3">
      <c r="A351" s="84" t="s">
        <v>344</v>
      </c>
      <c r="B351" s="36"/>
      <c r="C351" s="36"/>
      <c r="D351" s="36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34"/>
      <c r="W351" s="34"/>
      <c r="X351" s="34"/>
      <c r="Y351" s="34"/>
      <c r="Z351" s="35"/>
      <c r="AA351" s="36"/>
      <c r="AB351" s="36"/>
      <c r="AC351" s="36"/>
      <c r="AD351" s="36"/>
      <c r="AE351" s="36"/>
      <c r="AF351" s="36"/>
      <c r="AG351" s="5"/>
    </row>
    <row r="352" spans="1:33" ht="15.75" customHeight="1" x14ac:dyDescent="0.3">
      <c r="A352" s="77"/>
      <c r="B352" s="36"/>
      <c r="C352" s="36"/>
      <c r="D352" s="36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34"/>
      <c r="W352" s="34"/>
      <c r="X352" s="34"/>
      <c r="Y352" s="34"/>
      <c r="Z352" s="35"/>
      <c r="AA352" s="36"/>
      <c r="AB352" s="36"/>
      <c r="AC352" s="36"/>
      <c r="AD352" s="36"/>
      <c r="AE352" s="36"/>
      <c r="AF352" s="36"/>
      <c r="AG352" s="5"/>
    </row>
    <row r="353" spans="1:33" ht="15.75" customHeight="1" x14ac:dyDescent="0.3">
      <c r="A353" s="77" t="s">
        <v>36</v>
      </c>
      <c r="B353" s="36"/>
      <c r="C353" s="36"/>
      <c r="D353" s="36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34"/>
      <c r="W353" s="34"/>
      <c r="X353" s="34"/>
      <c r="Y353" s="34"/>
      <c r="Z353" s="35"/>
      <c r="AA353" s="36"/>
      <c r="AB353" s="36"/>
      <c r="AC353" s="36"/>
      <c r="AD353" s="36"/>
      <c r="AE353" s="36"/>
      <c r="AF353" s="36"/>
      <c r="AG353" s="5"/>
    </row>
    <row r="354" spans="1:33" ht="30.75" customHeight="1" x14ac:dyDescent="0.3">
      <c r="A354" s="77" t="s">
        <v>345</v>
      </c>
      <c r="B354" s="14"/>
      <c r="C354" s="36"/>
      <c r="D354" s="36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34"/>
      <c r="W354" s="34"/>
      <c r="X354" s="34"/>
      <c r="Y354" s="34"/>
      <c r="Z354" s="35"/>
      <c r="AA354" s="36"/>
      <c r="AB354" s="36"/>
      <c r="AC354" s="36"/>
      <c r="AD354" s="36"/>
      <c r="AE354" s="36"/>
      <c r="AF354" s="36"/>
      <c r="AG354" s="5"/>
    </row>
    <row r="355" spans="1:33" ht="24.75" customHeight="1" x14ac:dyDescent="0.3">
      <c r="A355" s="84" t="s">
        <v>346</v>
      </c>
      <c r="B355" s="14">
        <v>5</v>
      </c>
      <c r="C355" s="36"/>
      <c r="D355" s="36"/>
      <c r="E355" s="14"/>
      <c r="F355" s="14">
        <f t="shared" ref="F355:F356" si="42">E355+D355+C355+B355</f>
        <v>5</v>
      </c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34"/>
      <c r="W355" s="34"/>
      <c r="X355" s="34"/>
      <c r="Y355" s="34"/>
      <c r="Z355" s="35"/>
      <c r="AA355" s="36"/>
      <c r="AB355" s="36"/>
      <c r="AC355" s="36"/>
      <c r="AD355" s="36"/>
      <c r="AE355" s="36"/>
      <c r="AF355" s="36"/>
      <c r="AG355" s="5"/>
    </row>
    <row r="356" spans="1:33" ht="30" customHeight="1" x14ac:dyDescent="0.3">
      <c r="A356" s="84" t="s">
        <v>349</v>
      </c>
      <c r="B356" s="14">
        <v>5</v>
      </c>
      <c r="C356" s="36"/>
      <c r="D356" s="36"/>
      <c r="E356" s="14"/>
      <c r="F356" s="14">
        <f t="shared" si="42"/>
        <v>5</v>
      </c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34"/>
      <c r="W356" s="34"/>
      <c r="X356" s="34"/>
      <c r="Y356" s="34"/>
      <c r="Z356" s="35"/>
      <c r="AA356" s="36"/>
      <c r="AB356" s="36"/>
      <c r="AC356" s="36"/>
      <c r="AD356" s="36"/>
      <c r="AE356" s="36"/>
      <c r="AF356" s="36"/>
      <c r="AG356" s="5"/>
    </row>
    <row r="357" spans="1:33" ht="45" customHeight="1" x14ac:dyDescent="0.3">
      <c r="A357" s="77" t="s">
        <v>351</v>
      </c>
      <c r="B357" s="36"/>
      <c r="C357" s="36"/>
      <c r="D357" s="36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34"/>
      <c r="W357" s="34"/>
      <c r="X357" s="34"/>
      <c r="Y357" s="34"/>
      <c r="Z357" s="35"/>
      <c r="AA357" s="36"/>
      <c r="AB357" s="36"/>
      <c r="AC357" s="36"/>
      <c r="AD357" s="36"/>
      <c r="AE357" s="36"/>
      <c r="AF357" s="36"/>
      <c r="AG357" s="5"/>
    </row>
    <row r="358" spans="1:33" ht="44.25" customHeight="1" x14ac:dyDescent="0.3">
      <c r="A358" s="84" t="s">
        <v>353</v>
      </c>
      <c r="B358" s="36"/>
      <c r="C358" s="14">
        <v>2</v>
      </c>
      <c r="D358" s="36">
        <v>3</v>
      </c>
      <c r="E358" s="14"/>
      <c r="F358" s="14">
        <f>E358+D358+C358+B358</f>
        <v>5</v>
      </c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34"/>
      <c r="W358" s="34"/>
      <c r="X358" s="34"/>
      <c r="Y358" s="34"/>
      <c r="Z358" s="35"/>
      <c r="AA358" s="36"/>
      <c r="AB358" s="36"/>
      <c r="AC358" s="36"/>
      <c r="AD358" s="36"/>
      <c r="AE358" s="36"/>
      <c r="AF358" s="36"/>
      <c r="AG358" s="5"/>
    </row>
    <row r="359" spans="1:33" ht="39.6" customHeight="1" x14ac:dyDescent="0.3">
      <c r="A359" s="77" t="s">
        <v>356</v>
      </c>
      <c r="B359" s="36"/>
      <c r="C359" s="36"/>
      <c r="D359" s="36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34"/>
      <c r="W359" s="34"/>
      <c r="X359" s="34"/>
      <c r="Y359" s="34"/>
      <c r="Z359" s="35"/>
      <c r="AA359" s="36"/>
      <c r="AB359" s="36"/>
      <c r="AC359" s="36"/>
      <c r="AD359" s="36"/>
      <c r="AE359" s="36"/>
      <c r="AF359" s="36"/>
      <c r="AG359" s="5"/>
    </row>
    <row r="360" spans="1:33" ht="30" customHeight="1" x14ac:dyDescent="0.3">
      <c r="A360" s="84" t="s">
        <v>357</v>
      </c>
      <c r="B360" s="51"/>
      <c r="C360" s="51"/>
      <c r="D360" s="51">
        <v>1</v>
      </c>
      <c r="E360" s="31">
        <v>1</v>
      </c>
      <c r="F360" s="31">
        <f>E360+D360+C360+B360</f>
        <v>2</v>
      </c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34"/>
      <c r="W360" s="34"/>
      <c r="X360" s="34"/>
      <c r="Y360" s="34"/>
      <c r="Z360" s="35"/>
      <c r="AA360" s="36"/>
      <c r="AB360" s="36"/>
      <c r="AC360" s="36"/>
      <c r="AD360" s="36"/>
      <c r="AE360" s="36"/>
      <c r="AF360" s="36"/>
      <c r="AG360" s="5"/>
    </row>
    <row r="361" spans="1:33" ht="30" customHeight="1" x14ac:dyDescent="0.3">
      <c r="A361" s="84" t="s">
        <v>359</v>
      </c>
      <c r="B361" s="51">
        <v>1</v>
      </c>
      <c r="C361" s="51">
        <v>1</v>
      </c>
      <c r="D361" s="51">
        <v>1</v>
      </c>
      <c r="E361" s="31">
        <v>1</v>
      </c>
      <c r="F361" s="31">
        <v>1</v>
      </c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34"/>
      <c r="W361" s="34"/>
      <c r="X361" s="34"/>
      <c r="Y361" s="34"/>
      <c r="Z361" s="35"/>
      <c r="AA361" s="36"/>
      <c r="AB361" s="36"/>
      <c r="AC361" s="36"/>
      <c r="AD361" s="36"/>
      <c r="AE361" s="36"/>
      <c r="AF361" s="36"/>
      <c r="AG361" s="5"/>
    </row>
    <row r="362" spans="1:33" ht="36.75" customHeight="1" x14ac:dyDescent="0.3">
      <c r="A362" s="84" t="s">
        <v>361</v>
      </c>
      <c r="B362" s="36"/>
      <c r="C362" s="36">
        <v>5</v>
      </c>
      <c r="D362" s="36">
        <v>5</v>
      </c>
      <c r="E362" s="14">
        <v>5</v>
      </c>
      <c r="F362" s="14">
        <f t="shared" ref="F362:F365" si="43">E362+D362+C362+B362</f>
        <v>15</v>
      </c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34"/>
      <c r="W362" s="34"/>
      <c r="X362" s="34"/>
      <c r="Y362" s="34"/>
      <c r="Z362" s="35"/>
      <c r="AA362" s="36"/>
      <c r="AB362" s="36"/>
      <c r="AC362" s="36"/>
      <c r="AD362" s="36"/>
      <c r="AE362" s="36"/>
      <c r="AF362" s="36"/>
      <c r="AG362" s="5"/>
    </row>
    <row r="363" spans="1:33" ht="43.5" customHeight="1" x14ac:dyDescent="0.3">
      <c r="A363" s="84" t="s">
        <v>363</v>
      </c>
      <c r="B363" s="36"/>
      <c r="C363" s="36"/>
      <c r="D363" s="36"/>
      <c r="E363" s="14"/>
      <c r="F363" s="14">
        <f t="shared" si="43"/>
        <v>0</v>
      </c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34"/>
      <c r="W363" s="34"/>
      <c r="X363" s="34"/>
      <c r="Y363" s="34"/>
      <c r="Z363" s="35"/>
      <c r="AA363" s="36"/>
      <c r="AB363" s="36"/>
      <c r="AC363" s="36"/>
      <c r="AD363" s="36"/>
      <c r="AE363" s="36"/>
      <c r="AF363" s="36"/>
      <c r="AG363" s="5"/>
    </row>
    <row r="364" spans="1:33" ht="21" customHeight="1" x14ac:dyDescent="0.3">
      <c r="A364" s="84" t="s">
        <v>364</v>
      </c>
      <c r="B364" s="36"/>
      <c r="C364" s="36">
        <v>5</v>
      </c>
      <c r="D364" s="36">
        <v>5</v>
      </c>
      <c r="E364" s="14">
        <v>5</v>
      </c>
      <c r="F364" s="14">
        <f t="shared" si="43"/>
        <v>15</v>
      </c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34"/>
      <c r="W364" s="34"/>
      <c r="X364" s="34"/>
      <c r="Y364" s="34"/>
      <c r="Z364" s="35"/>
      <c r="AA364" s="36"/>
      <c r="AB364" s="36"/>
      <c r="AC364" s="36"/>
      <c r="AD364" s="36"/>
      <c r="AE364" s="36"/>
      <c r="AF364" s="36"/>
      <c r="AG364" s="5"/>
    </row>
    <row r="365" spans="1:33" ht="26.25" customHeight="1" x14ac:dyDescent="0.3">
      <c r="A365" s="84" t="s">
        <v>365</v>
      </c>
      <c r="B365" s="36"/>
      <c r="C365" s="36">
        <v>5</v>
      </c>
      <c r="D365" s="36">
        <v>5</v>
      </c>
      <c r="E365" s="14">
        <v>5</v>
      </c>
      <c r="F365" s="14">
        <f t="shared" si="43"/>
        <v>15</v>
      </c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34"/>
      <c r="W365" s="34"/>
      <c r="X365" s="34"/>
      <c r="Y365" s="34"/>
      <c r="Z365" s="35"/>
      <c r="AA365" s="36"/>
      <c r="AB365" s="36"/>
      <c r="AC365" s="36"/>
      <c r="AD365" s="36"/>
      <c r="AE365" s="36"/>
      <c r="AF365" s="36"/>
      <c r="AG365" s="5"/>
    </row>
    <row r="366" spans="1:33" ht="25.5" customHeight="1" x14ac:dyDescent="0.3">
      <c r="A366" s="77" t="s">
        <v>366</v>
      </c>
      <c r="B366" s="36"/>
      <c r="C366" s="36"/>
      <c r="D366" s="36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34"/>
      <c r="W366" s="34"/>
      <c r="X366" s="34"/>
      <c r="Y366" s="34"/>
      <c r="Z366" s="35"/>
      <c r="AA366" s="36"/>
      <c r="AB366" s="36"/>
      <c r="AC366" s="36"/>
      <c r="AD366" s="36"/>
      <c r="AE366" s="36"/>
      <c r="AF366" s="36"/>
      <c r="AG366" s="5"/>
    </row>
    <row r="367" spans="1:33" ht="30" customHeight="1" x14ac:dyDescent="0.3">
      <c r="A367" s="84" t="s">
        <v>367</v>
      </c>
      <c r="B367" s="36">
        <v>4</v>
      </c>
      <c r="C367" s="36">
        <v>1</v>
      </c>
      <c r="D367" s="36"/>
      <c r="E367" s="14"/>
      <c r="F367" s="14">
        <f t="shared" ref="F367:F368" si="44">E367+D367+C367+B367</f>
        <v>5</v>
      </c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34"/>
      <c r="W367" s="34"/>
      <c r="X367" s="34"/>
      <c r="Y367" s="34"/>
      <c r="Z367" s="35"/>
      <c r="AA367" s="36"/>
      <c r="AB367" s="36"/>
      <c r="AC367" s="36"/>
      <c r="AD367" s="36"/>
      <c r="AE367" s="36"/>
      <c r="AF367" s="36"/>
      <c r="AG367" s="5"/>
    </row>
    <row r="368" spans="1:33" ht="33" customHeight="1" x14ac:dyDescent="0.3">
      <c r="A368" s="84" t="s">
        <v>369</v>
      </c>
      <c r="B368" s="36"/>
      <c r="C368" s="36"/>
      <c r="D368" s="36"/>
      <c r="E368" s="14">
        <v>5</v>
      </c>
      <c r="F368" s="14">
        <f t="shared" si="44"/>
        <v>5</v>
      </c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34"/>
      <c r="W368" s="34"/>
      <c r="X368" s="34"/>
      <c r="Y368" s="34"/>
      <c r="Z368" s="35"/>
      <c r="AA368" s="36"/>
      <c r="AB368" s="36"/>
      <c r="AC368" s="36"/>
      <c r="AD368" s="36"/>
      <c r="AE368" s="36"/>
      <c r="AF368" s="36"/>
      <c r="AG368" s="5"/>
    </row>
    <row r="369" spans="1:33" ht="15.75" customHeight="1" x14ac:dyDescent="0.3">
      <c r="A369" s="77" t="s">
        <v>371</v>
      </c>
      <c r="B369" s="36"/>
      <c r="C369" s="36"/>
      <c r="D369" s="36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34"/>
      <c r="W369" s="34"/>
      <c r="X369" s="34"/>
      <c r="Y369" s="34"/>
      <c r="Z369" s="35"/>
      <c r="AA369" s="36"/>
      <c r="AB369" s="36"/>
      <c r="AC369" s="36"/>
      <c r="AD369" s="36"/>
      <c r="AE369" s="36"/>
      <c r="AF369" s="36"/>
      <c r="AG369" s="5"/>
    </row>
    <row r="370" spans="1:33" ht="25.5" customHeight="1" x14ac:dyDescent="0.3">
      <c r="A370" s="77" t="s">
        <v>374</v>
      </c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34"/>
      <c r="W370" s="34"/>
      <c r="X370" s="34"/>
      <c r="Y370" s="34"/>
      <c r="Z370" s="35"/>
      <c r="AA370" s="36"/>
      <c r="AB370" s="36"/>
      <c r="AC370" s="36"/>
      <c r="AD370" s="36"/>
      <c r="AE370" s="36"/>
      <c r="AF370" s="36"/>
      <c r="AG370" s="5"/>
    </row>
    <row r="371" spans="1:33" ht="15.75" customHeight="1" x14ac:dyDescent="0.3">
      <c r="A371" s="77" t="s">
        <v>379</v>
      </c>
      <c r="B371" s="14">
        <v>5</v>
      </c>
      <c r="C371" s="14">
        <v>5</v>
      </c>
      <c r="D371" s="14">
        <v>5</v>
      </c>
      <c r="E371" s="14">
        <v>5</v>
      </c>
      <c r="F371" s="14">
        <f t="shared" ref="F371:F373" si="45">E371+D371+C371+B371</f>
        <v>20</v>
      </c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34"/>
      <c r="W371" s="34"/>
      <c r="X371" s="34"/>
      <c r="Y371" s="34"/>
      <c r="Z371" s="35"/>
      <c r="AA371" s="36"/>
      <c r="AB371" s="36"/>
      <c r="AC371" s="36"/>
      <c r="AD371" s="36"/>
      <c r="AE371" s="36"/>
      <c r="AF371" s="36"/>
      <c r="AG371" s="5"/>
    </row>
    <row r="372" spans="1:33" ht="15.75" customHeight="1" x14ac:dyDescent="0.3">
      <c r="A372" s="77" t="s">
        <v>380</v>
      </c>
      <c r="B372" s="14"/>
      <c r="C372" s="14">
        <v>1</v>
      </c>
      <c r="D372" s="14"/>
      <c r="E372" s="14">
        <v>1</v>
      </c>
      <c r="F372" s="14">
        <f t="shared" si="45"/>
        <v>2</v>
      </c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34"/>
      <c r="W372" s="34"/>
      <c r="X372" s="34"/>
      <c r="Y372" s="34"/>
      <c r="Z372" s="35"/>
      <c r="AA372" s="36"/>
      <c r="AB372" s="36"/>
      <c r="AC372" s="36"/>
      <c r="AD372" s="36"/>
      <c r="AE372" s="36"/>
      <c r="AF372" s="36"/>
      <c r="AG372" s="5"/>
    </row>
    <row r="373" spans="1:33" ht="15.75" customHeight="1" x14ac:dyDescent="0.3">
      <c r="A373" s="77" t="s">
        <v>381</v>
      </c>
      <c r="B373" s="14"/>
      <c r="C373" s="14"/>
      <c r="D373" s="14"/>
      <c r="E373" s="14">
        <v>1</v>
      </c>
      <c r="F373" s="14">
        <f t="shared" si="45"/>
        <v>1</v>
      </c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34"/>
      <c r="W373" s="34"/>
      <c r="X373" s="34"/>
      <c r="Y373" s="34"/>
      <c r="Z373" s="35"/>
      <c r="AA373" s="36"/>
      <c r="AB373" s="36"/>
      <c r="AC373" s="36"/>
      <c r="AD373" s="36"/>
      <c r="AE373" s="36"/>
      <c r="AF373" s="36"/>
      <c r="AG373" s="5"/>
    </row>
    <row r="374" spans="1:33" ht="12.75" customHeight="1" x14ac:dyDescent="0.3">
      <c r="A374" s="39"/>
      <c r="B374" s="60"/>
      <c r="C374" s="60"/>
      <c r="D374" s="60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6"/>
      <c r="Q374" s="16"/>
      <c r="R374" s="14"/>
      <c r="S374" s="14"/>
      <c r="T374" s="14"/>
      <c r="U374" s="14"/>
      <c r="V374" s="14"/>
      <c r="W374" s="14"/>
      <c r="X374" s="14"/>
      <c r="Y374" s="14"/>
      <c r="Z374" s="19"/>
      <c r="AA374" s="36"/>
      <c r="AB374" s="36"/>
      <c r="AC374" s="36"/>
      <c r="AD374" s="36"/>
      <c r="AE374" s="36"/>
      <c r="AF374" s="36"/>
      <c r="AG374" s="5"/>
    </row>
    <row r="375" spans="1:33" ht="12.75" customHeight="1" x14ac:dyDescent="0.3">
      <c r="A375" s="39"/>
      <c r="B375" s="60"/>
      <c r="C375" s="60"/>
      <c r="D375" s="60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9"/>
      <c r="AA375" s="36"/>
      <c r="AB375" s="36"/>
      <c r="AC375" s="36"/>
      <c r="AD375" s="36"/>
      <c r="AE375" s="36"/>
      <c r="AF375" s="36"/>
      <c r="AG375" s="5"/>
    </row>
    <row r="376" spans="1:33" ht="24.75" customHeight="1" x14ac:dyDescent="0.3">
      <c r="A376" s="184" t="s">
        <v>181</v>
      </c>
      <c r="B376" s="185"/>
      <c r="C376" s="185"/>
      <c r="D376" s="185"/>
      <c r="E376" s="127"/>
      <c r="F376" s="127"/>
      <c r="G376" s="127"/>
      <c r="H376" s="127"/>
      <c r="I376" s="127"/>
      <c r="J376" s="127"/>
      <c r="K376" s="127"/>
      <c r="L376" s="186">
        <f t="shared" ref="L376:P376" si="46">L378+L395+L406+L413+L421+L434+L440+L446+L451+L456+L464</f>
        <v>2165750</v>
      </c>
      <c r="M376" s="186">
        <f t="shared" si="46"/>
        <v>2810750</v>
      </c>
      <c r="N376" s="186">
        <f t="shared" si="46"/>
        <v>1900750</v>
      </c>
      <c r="O376" s="186">
        <f t="shared" si="46"/>
        <v>2269750</v>
      </c>
      <c r="P376" s="186">
        <f t="shared" si="46"/>
        <v>9147000</v>
      </c>
      <c r="Q376" s="186">
        <f t="shared" ref="Q376:U376" si="47">Q378+Q395+Q406+Q421+Q434+Q440+Q446+Q451+Q456+Q464</f>
        <v>293700</v>
      </c>
      <c r="R376" s="186">
        <f t="shared" si="47"/>
        <v>293700</v>
      </c>
      <c r="S376" s="186">
        <f t="shared" si="47"/>
        <v>1630600</v>
      </c>
      <c r="T376" s="186">
        <f t="shared" si="47"/>
        <v>293700</v>
      </c>
      <c r="U376" s="186">
        <f t="shared" si="47"/>
        <v>2511700</v>
      </c>
      <c r="V376" s="129"/>
      <c r="W376" s="129"/>
      <c r="X376" s="129"/>
      <c r="Y376" s="129"/>
      <c r="Z376" s="127"/>
      <c r="AA376" s="187"/>
      <c r="AB376" s="187"/>
      <c r="AC376" s="187"/>
      <c r="AD376" s="187"/>
      <c r="AE376" s="187"/>
      <c r="AF376" s="187"/>
      <c r="AG376" s="5"/>
    </row>
    <row r="377" spans="1:33" ht="12.75" customHeight="1" x14ac:dyDescent="0.3">
      <c r="A377" s="39"/>
      <c r="B377" s="60"/>
      <c r="C377" s="60"/>
      <c r="D377" s="60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35"/>
      <c r="W377" s="35"/>
      <c r="X377" s="35"/>
      <c r="Y377" s="35"/>
      <c r="Z377" s="11"/>
      <c r="AA377" s="36"/>
      <c r="AB377" s="36"/>
      <c r="AC377" s="36"/>
      <c r="AD377" s="36"/>
      <c r="AE377" s="36"/>
      <c r="AF377" s="36"/>
      <c r="AG377" s="5"/>
    </row>
    <row r="378" spans="1:33" ht="39.75" customHeight="1" x14ac:dyDescent="0.3">
      <c r="A378" s="163" t="s">
        <v>182</v>
      </c>
      <c r="B378" s="135"/>
      <c r="C378" s="135"/>
      <c r="D378" s="135"/>
      <c r="E378" s="98"/>
      <c r="F378" s="98"/>
      <c r="G378" s="98"/>
      <c r="H378" s="98"/>
      <c r="I378" s="98"/>
      <c r="J378" s="98"/>
      <c r="K378" s="98"/>
      <c r="L378" s="99">
        <f t="shared" ref="L378:U378" si="48">L383+L385+L386+L388+L389+L391+L392</f>
        <v>35000</v>
      </c>
      <c r="M378" s="99">
        <f t="shared" si="48"/>
        <v>35000</v>
      </c>
      <c r="N378" s="99">
        <f t="shared" si="48"/>
        <v>35000</v>
      </c>
      <c r="O378" s="99">
        <f t="shared" si="48"/>
        <v>35000</v>
      </c>
      <c r="P378" s="99">
        <f t="shared" si="48"/>
        <v>140000</v>
      </c>
      <c r="Q378" s="100">
        <f t="shared" si="48"/>
        <v>293700</v>
      </c>
      <c r="R378" s="100">
        <f t="shared" si="48"/>
        <v>293700</v>
      </c>
      <c r="S378" s="100">
        <f t="shared" si="48"/>
        <v>1630600</v>
      </c>
      <c r="T378" s="100">
        <f t="shared" si="48"/>
        <v>293700</v>
      </c>
      <c r="U378" s="100">
        <f t="shared" si="48"/>
        <v>2511700</v>
      </c>
      <c r="V378" s="127"/>
      <c r="W378" s="127"/>
      <c r="X378" s="127"/>
      <c r="Y378" s="127"/>
      <c r="Z378" s="128"/>
      <c r="AA378" s="126"/>
      <c r="AB378" s="126"/>
      <c r="AC378" s="126"/>
      <c r="AD378" s="126"/>
      <c r="AE378" s="126"/>
      <c r="AF378" s="126"/>
      <c r="AG378" s="5"/>
    </row>
    <row r="379" spans="1:33" ht="39.75" customHeight="1" x14ac:dyDescent="0.3">
      <c r="A379" s="70" t="s">
        <v>183</v>
      </c>
      <c r="B379" s="60"/>
      <c r="C379" s="60"/>
      <c r="D379" s="60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35"/>
      <c r="W379" s="35"/>
      <c r="X379" s="35"/>
      <c r="Y379" s="35"/>
      <c r="Z379" s="11"/>
      <c r="AA379" s="36"/>
      <c r="AB379" s="36"/>
      <c r="AC379" s="36"/>
      <c r="AD379" s="36"/>
      <c r="AE379" s="36"/>
      <c r="AF379" s="36"/>
      <c r="AG379" s="5"/>
    </row>
    <row r="380" spans="1:33" ht="84.6" customHeight="1" x14ac:dyDescent="0.3">
      <c r="A380" s="29" t="s">
        <v>184</v>
      </c>
      <c r="B380" s="60"/>
      <c r="C380" s="60"/>
      <c r="D380" s="60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6"/>
      <c r="R380" s="16"/>
      <c r="S380" s="16"/>
      <c r="T380" s="16"/>
      <c r="U380" s="16"/>
      <c r="V380" s="35"/>
      <c r="W380" s="35"/>
      <c r="X380" s="35"/>
      <c r="Y380" s="35"/>
      <c r="Z380" s="11"/>
      <c r="AA380" s="36"/>
      <c r="AB380" s="36"/>
      <c r="AC380" s="36"/>
      <c r="AD380" s="36"/>
      <c r="AE380" s="36"/>
      <c r="AF380" s="36"/>
      <c r="AG380" s="5"/>
    </row>
    <row r="381" spans="1:33" ht="25.5" customHeight="1" x14ac:dyDescent="0.3">
      <c r="A381" s="70" t="s">
        <v>382</v>
      </c>
      <c r="B381" s="60"/>
      <c r="C381" s="60"/>
      <c r="D381" s="60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35"/>
      <c r="W381" s="35"/>
      <c r="X381" s="35"/>
      <c r="Y381" s="35"/>
      <c r="Z381" s="11"/>
      <c r="AA381" s="36"/>
      <c r="AB381" s="36"/>
      <c r="AC381" s="36"/>
      <c r="AD381" s="36"/>
      <c r="AE381" s="36"/>
      <c r="AF381" s="36"/>
      <c r="AG381" s="5"/>
    </row>
    <row r="382" spans="1:33" ht="22.5" customHeight="1" x14ac:dyDescent="0.3">
      <c r="A382" s="70" t="s">
        <v>36</v>
      </c>
      <c r="B382" s="60"/>
      <c r="C382" s="60"/>
      <c r="D382" s="60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35"/>
      <c r="W382" s="35"/>
      <c r="X382" s="35"/>
      <c r="Y382" s="35"/>
      <c r="Z382" s="11"/>
      <c r="AA382" s="36"/>
      <c r="AB382" s="36"/>
      <c r="AC382" s="36"/>
      <c r="AD382" s="36"/>
      <c r="AE382" s="36"/>
      <c r="AF382" s="36"/>
      <c r="AG382" s="5"/>
    </row>
    <row r="383" spans="1:33" ht="27" customHeight="1" x14ac:dyDescent="0.3">
      <c r="A383" s="70" t="s">
        <v>383</v>
      </c>
      <c r="B383" s="60"/>
      <c r="C383" s="60"/>
      <c r="D383" s="63">
        <v>103</v>
      </c>
      <c r="E383" s="14"/>
      <c r="F383" s="66">
        <f>E383+D383+C383+B383</f>
        <v>103</v>
      </c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49"/>
      <c r="R383" s="14"/>
      <c r="S383" s="49">
        <v>1336900</v>
      </c>
      <c r="T383" s="14"/>
      <c r="U383" s="49">
        <f>T383+S383+R383+Q383</f>
        <v>1336900</v>
      </c>
      <c r="V383" s="35"/>
      <c r="W383" s="35"/>
      <c r="X383" s="35"/>
      <c r="Y383" s="35"/>
      <c r="Z383" s="11"/>
      <c r="AA383" s="36"/>
      <c r="AB383" s="36"/>
      <c r="AC383" s="36"/>
      <c r="AD383" s="36"/>
      <c r="AE383" s="36"/>
      <c r="AF383" s="36"/>
      <c r="AG383" s="5"/>
    </row>
    <row r="384" spans="1:33" ht="30" customHeight="1" x14ac:dyDescent="0.3">
      <c r="A384" s="29" t="s">
        <v>384</v>
      </c>
      <c r="B384" s="60"/>
      <c r="C384" s="60"/>
      <c r="D384" s="60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35"/>
      <c r="W384" s="35"/>
      <c r="X384" s="35"/>
      <c r="Y384" s="35"/>
      <c r="Z384" s="11"/>
      <c r="AA384" s="36"/>
      <c r="AB384" s="36"/>
      <c r="AC384" s="36"/>
      <c r="AD384" s="36"/>
      <c r="AE384" s="36"/>
      <c r="AF384" s="36"/>
      <c r="AG384" s="5"/>
    </row>
    <row r="385" spans="1:33" ht="24" customHeight="1" x14ac:dyDescent="0.3">
      <c r="A385" s="70" t="s">
        <v>385</v>
      </c>
      <c r="B385" s="60"/>
      <c r="C385" s="76"/>
      <c r="D385" s="60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35"/>
      <c r="W385" s="35"/>
      <c r="X385" s="35"/>
      <c r="Y385" s="35"/>
      <c r="Z385" s="11"/>
      <c r="AA385" s="36"/>
      <c r="AB385" s="36"/>
      <c r="AC385" s="36"/>
      <c r="AD385" s="36"/>
      <c r="AE385" s="36"/>
      <c r="AF385" s="36"/>
      <c r="AG385" s="5"/>
    </row>
    <row r="386" spans="1:33" ht="28.5" customHeight="1" x14ac:dyDescent="0.3">
      <c r="A386" s="29" t="s">
        <v>386</v>
      </c>
      <c r="B386" s="60"/>
      <c r="C386" s="76"/>
      <c r="D386" s="60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49">
        <v>263700</v>
      </c>
      <c r="R386" s="49">
        <v>263700</v>
      </c>
      <c r="S386" s="49">
        <v>263700</v>
      </c>
      <c r="T386" s="49">
        <v>263700</v>
      </c>
      <c r="U386" s="49">
        <f>T386+S386+R386+Q386</f>
        <v>1054800</v>
      </c>
      <c r="V386" s="35"/>
      <c r="W386" s="35"/>
      <c r="X386" s="35"/>
      <c r="Y386" s="35"/>
      <c r="Z386" s="11"/>
      <c r="AA386" s="36"/>
      <c r="AB386" s="36"/>
      <c r="AC386" s="36"/>
      <c r="AD386" s="36"/>
      <c r="AE386" s="36"/>
      <c r="AF386" s="36"/>
      <c r="AG386" s="5"/>
    </row>
    <row r="387" spans="1:33" ht="27" customHeight="1" x14ac:dyDescent="0.3">
      <c r="A387" s="29" t="s">
        <v>387</v>
      </c>
      <c r="B387" s="63">
        <v>98</v>
      </c>
      <c r="C387" s="63">
        <v>98</v>
      </c>
      <c r="D387" s="63">
        <v>98</v>
      </c>
      <c r="E387" s="66">
        <v>98</v>
      </c>
      <c r="F387" s="66">
        <f t="shared" ref="F387:F388" si="49">SUM(B387:E387)</f>
        <v>392</v>
      </c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35"/>
      <c r="W387" s="35"/>
      <c r="X387" s="35"/>
      <c r="Y387" s="35"/>
      <c r="Z387" s="11"/>
      <c r="AA387" s="36"/>
      <c r="AB387" s="36"/>
      <c r="AC387" s="36"/>
      <c r="AD387" s="36"/>
      <c r="AE387" s="36"/>
      <c r="AF387" s="36"/>
      <c r="AG387" s="5"/>
    </row>
    <row r="388" spans="1:33" ht="28.5" customHeight="1" x14ac:dyDescent="0.3">
      <c r="A388" s="29" t="s">
        <v>388</v>
      </c>
      <c r="B388" s="63">
        <v>2</v>
      </c>
      <c r="C388" s="63">
        <v>2</v>
      </c>
      <c r="D388" s="63">
        <v>2</v>
      </c>
      <c r="E388" s="66">
        <v>2</v>
      </c>
      <c r="F388" s="66">
        <f t="shared" si="49"/>
        <v>8</v>
      </c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49">
        <v>15000</v>
      </c>
      <c r="R388" s="49">
        <v>15000</v>
      </c>
      <c r="S388" s="49">
        <v>15000</v>
      </c>
      <c r="T388" s="49">
        <v>15000</v>
      </c>
      <c r="U388" s="49">
        <f t="shared" ref="U388:U389" si="50">T388+S388+R388+Q388</f>
        <v>60000</v>
      </c>
      <c r="V388" s="35"/>
      <c r="W388" s="35"/>
      <c r="X388" s="35"/>
      <c r="Y388" s="35"/>
      <c r="Z388" s="11"/>
      <c r="AA388" s="36"/>
      <c r="AB388" s="36"/>
      <c r="AC388" s="36"/>
      <c r="AD388" s="36"/>
      <c r="AE388" s="36"/>
      <c r="AF388" s="36"/>
      <c r="AG388" s="5"/>
    </row>
    <row r="389" spans="1:33" ht="36" customHeight="1" x14ac:dyDescent="0.3">
      <c r="A389" s="29" t="s">
        <v>389</v>
      </c>
      <c r="B389" s="63"/>
      <c r="C389" s="63"/>
      <c r="D389" s="63"/>
      <c r="E389" s="188"/>
      <c r="F389" s="188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49">
        <v>15000</v>
      </c>
      <c r="R389" s="49">
        <v>15000</v>
      </c>
      <c r="S389" s="49">
        <v>15000</v>
      </c>
      <c r="T389" s="49">
        <v>15000</v>
      </c>
      <c r="U389" s="49">
        <f t="shared" si="50"/>
        <v>60000</v>
      </c>
      <c r="V389" s="35"/>
      <c r="W389" s="35"/>
      <c r="X389" s="35"/>
      <c r="Y389" s="35"/>
      <c r="Z389" s="11"/>
      <c r="AA389" s="36"/>
      <c r="AB389" s="36"/>
      <c r="AC389" s="36"/>
      <c r="AD389" s="36"/>
      <c r="AE389" s="36"/>
      <c r="AF389" s="36"/>
      <c r="AG389" s="5"/>
    </row>
    <row r="390" spans="1:33" ht="16.5" customHeight="1" x14ac:dyDescent="0.3">
      <c r="A390" s="70" t="s">
        <v>185</v>
      </c>
      <c r="B390" s="60"/>
      <c r="C390" s="60"/>
      <c r="D390" s="60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35"/>
      <c r="W390" s="35"/>
      <c r="X390" s="35"/>
      <c r="Y390" s="35"/>
      <c r="Z390" s="11"/>
      <c r="AA390" s="36"/>
      <c r="AB390" s="36"/>
      <c r="AC390" s="36"/>
      <c r="AD390" s="36"/>
      <c r="AE390" s="36"/>
      <c r="AF390" s="36"/>
      <c r="AG390" s="5"/>
    </row>
    <row r="391" spans="1:33" ht="24" customHeight="1" x14ac:dyDescent="0.3">
      <c r="A391" s="29" t="s">
        <v>186</v>
      </c>
      <c r="B391" s="60"/>
      <c r="C391" s="60"/>
      <c r="D391" s="60"/>
      <c r="E391" s="14"/>
      <c r="F391" s="14"/>
      <c r="G391" s="14"/>
      <c r="H391" s="14"/>
      <c r="I391" s="14"/>
      <c r="J391" s="14"/>
      <c r="K391" s="14"/>
      <c r="L391" s="49">
        <v>25000</v>
      </c>
      <c r="M391" s="49">
        <v>25000</v>
      </c>
      <c r="N391" s="49">
        <v>25000</v>
      </c>
      <c r="O391" s="49">
        <v>25000</v>
      </c>
      <c r="P391" s="49">
        <f t="shared" ref="P391:P392" si="51">O391+N391+M391+L391</f>
        <v>100000</v>
      </c>
      <c r="Q391" s="14"/>
      <c r="R391" s="14"/>
      <c r="S391" s="14"/>
      <c r="T391" s="14"/>
      <c r="U391" s="14"/>
      <c r="V391" s="35"/>
      <c r="W391" s="35"/>
      <c r="X391" s="35"/>
      <c r="Y391" s="35"/>
      <c r="Z391" s="11"/>
      <c r="AA391" s="36"/>
      <c r="AB391" s="36"/>
      <c r="AC391" s="36"/>
      <c r="AD391" s="36"/>
      <c r="AE391" s="36"/>
      <c r="AF391" s="36"/>
      <c r="AG391" s="5"/>
    </row>
    <row r="392" spans="1:33" ht="24" customHeight="1" x14ac:dyDescent="0.3">
      <c r="A392" s="29" t="s">
        <v>187</v>
      </c>
      <c r="B392" s="60"/>
      <c r="C392" s="60"/>
      <c r="D392" s="60"/>
      <c r="E392" s="14"/>
      <c r="F392" s="14"/>
      <c r="G392" s="14"/>
      <c r="H392" s="14"/>
      <c r="I392" s="14"/>
      <c r="J392" s="14"/>
      <c r="K392" s="14"/>
      <c r="L392" s="49">
        <v>10000</v>
      </c>
      <c r="M392" s="49">
        <v>10000</v>
      </c>
      <c r="N392" s="49">
        <v>10000</v>
      </c>
      <c r="O392" s="49">
        <v>10000</v>
      </c>
      <c r="P392" s="49">
        <f t="shared" si="51"/>
        <v>40000</v>
      </c>
      <c r="Q392" s="14"/>
      <c r="R392" s="14"/>
      <c r="S392" s="14"/>
      <c r="T392" s="14"/>
      <c r="U392" s="14"/>
      <c r="V392" s="35"/>
      <c r="W392" s="35"/>
      <c r="X392" s="35"/>
      <c r="Y392" s="35"/>
      <c r="Z392" s="11"/>
      <c r="AA392" s="36"/>
      <c r="AB392" s="36"/>
      <c r="AC392" s="36"/>
      <c r="AD392" s="36"/>
      <c r="AE392" s="36"/>
      <c r="AF392" s="36"/>
      <c r="AG392" s="5"/>
    </row>
    <row r="393" spans="1:33" ht="15.75" customHeight="1" x14ac:dyDescent="0.3">
      <c r="A393" s="39" t="s">
        <v>188</v>
      </c>
      <c r="B393" s="60"/>
      <c r="C393" s="60"/>
      <c r="D393" s="60"/>
      <c r="E393" s="14"/>
      <c r="F393" s="14"/>
      <c r="G393" s="14"/>
      <c r="H393" s="14"/>
      <c r="I393" s="14"/>
      <c r="J393" s="14"/>
      <c r="K393" s="14"/>
      <c r="L393" s="49"/>
      <c r="M393" s="14"/>
      <c r="N393" s="49"/>
      <c r="O393" s="49"/>
      <c r="P393" s="49"/>
      <c r="Q393" s="14"/>
      <c r="R393" s="14"/>
      <c r="S393" s="14"/>
      <c r="T393" s="14"/>
      <c r="U393" s="14"/>
      <c r="V393" s="35"/>
      <c r="W393" s="35"/>
      <c r="X393" s="35"/>
      <c r="Y393" s="35"/>
      <c r="Z393" s="11"/>
      <c r="AA393" s="36"/>
      <c r="AB393" s="36"/>
      <c r="AC393" s="36"/>
      <c r="AD393" s="36"/>
      <c r="AE393" s="36"/>
      <c r="AF393" s="36"/>
      <c r="AG393" s="5"/>
    </row>
    <row r="394" spans="1:33" ht="12.75" customHeight="1" x14ac:dyDescent="0.3">
      <c r="A394" s="39"/>
      <c r="B394" s="60"/>
      <c r="C394" s="60"/>
      <c r="D394" s="60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35"/>
      <c r="W394" s="35"/>
      <c r="X394" s="35"/>
      <c r="Y394" s="35"/>
      <c r="Z394" s="11"/>
      <c r="AA394" s="36"/>
      <c r="AB394" s="36"/>
      <c r="AC394" s="36"/>
      <c r="AD394" s="36"/>
      <c r="AE394" s="36"/>
      <c r="AF394" s="36"/>
      <c r="AG394" s="5"/>
    </row>
    <row r="395" spans="1:33" ht="28.5" customHeight="1" x14ac:dyDescent="0.3">
      <c r="A395" s="163" t="s">
        <v>189</v>
      </c>
      <c r="B395" s="135"/>
      <c r="C395" s="135"/>
      <c r="D395" s="135"/>
      <c r="E395" s="98"/>
      <c r="F395" s="98"/>
      <c r="G395" s="98"/>
      <c r="H395" s="98"/>
      <c r="I395" s="98"/>
      <c r="J395" s="98"/>
      <c r="K395" s="98"/>
      <c r="L395" s="100">
        <f>L399+L402+L404</f>
        <v>45000</v>
      </c>
      <c r="M395" s="100">
        <f>M401+M402+M404</f>
        <v>145000</v>
      </c>
      <c r="N395" s="100">
        <f>N397+N402+N404</f>
        <v>50000</v>
      </c>
      <c r="O395" s="100">
        <f>O397+O399+O402+O404</f>
        <v>80000</v>
      </c>
      <c r="P395" s="100">
        <f>P397+P399+P401+P402+P404</f>
        <v>320000</v>
      </c>
      <c r="Q395" s="98"/>
      <c r="R395" s="98"/>
      <c r="S395" s="98"/>
      <c r="T395" s="98"/>
      <c r="U395" s="98"/>
      <c r="V395" s="127"/>
      <c r="W395" s="127"/>
      <c r="X395" s="127"/>
      <c r="Y395" s="127"/>
      <c r="Z395" s="128"/>
      <c r="AA395" s="126"/>
      <c r="AB395" s="126"/>
      <c r="AC395" s="126"/>
      <c r="AD395" s="126"/>
      <c r="AE395" s="126"/>
      <c r="AF395" s="126"/>
      <c r="AG395" s="5"/>
    </row>
    <row r="396" spans="1:33" ht="12.75" customHeight="1" x14ac:dyDescent="0.3">
      <c r="A396" s="44"/>
      <c r="B396" s="60"/>
      <c r="C396" s="60"/>
      <c r="D396" s="60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6"/>
      <c r="Q396" s="14"/>
      <c r="R396" s="14"/>
      <c r="S396" s="14"/>
      <c r="T396" s="14"/>
      <c r="U396" s="14"/>
      <c r="V396" s="35"/>
      <c r="W396" s="35"/>
      <c r="X396" s="35"/>
      <c r="Y396" s="35"/>
      <c r="Z396" s="11"/>
      <c r="AA396" s="36"/>
      <c r="AB396" s="36"/>
      <c r="AC396" s="36"/>
      <c r="AD396" s="36"/>
      <c r="AE396" s="36"/>
      <c r="AF396" s="36"/>
      <c r="AG396" s="5"/>
    </row>
    <row r="397" spans="1:33" ht="12.75" customHeight="1" x14ac:dyDescent="0.3">
      <c r="A397" s="39" t="s">
        <v>190</v>
      </c>
      <c r="B397" s="60"/>
      <c r="C397" s="60"/>
      <c r="D397" s="60" t="s">
        <v>191</v>
      </c>
      <c r="E397" s="14" t="s">
        <v>191</v>
      </c>
      <c r="F397" s="14"/>
      <c r="G397" s="14"/>
      <c r="H397" s="14"/>
      <c r="I397" s="14"/>
      <c r="J397" s="14"/>
      <c r="K397" s="14"/>
      <c r="L397" s="16"/>
      <c r="M397" s="16"/>
      <c r="N397" s="16">
        <v>5000</v>
      </c>
      <c r="O397" s="16">
        <v>5000</v>
      </c>
      <c r="P397" s="16">
        <f>O397+N397</f>
        <v>10000</v>
      </c>
      <c r="Q397" s="14"/>
      <c r="R397" s="14"/>
      <c r="S397" s="14"/>
      <c r="T397" s="14"/>
      <c r="U397" s="14"/>
      <c r="V397" s="35"/>
      <c r="W397" s="35"/>
      <c r="X397" s="35"/>
      <c r="Y397" s="35"/>
      <c r="Z397" s="11"/>
      <c r="AA397" s="36"/>
      <c r="AB397" s="36"/>
      <c r="AC397" s="36"/>
      <c r="AD397" s="36"/>
      <c r="AE397" s="36"/>
      <c r="AF397" s="36"/>
      <c r="AG397" s="5"/>
    </row>
    <row r="398" spans="1:33" ht="12.75" customHeight="1" x14ac:dyDescent="0.3">
      <c r="A398" s="39" t="s">
        <v>192</v>
      </c>
      <c r="B398" s="60"/>
      <c r="C398" s="60"/>
      <c r="D398" s="60"/>
      <c r="E398" s="14"/>
      <c r="F398" s="14"/>
      <c r="G398" s="14"/>
      <c r="H398" s="14"/>
      <c r="I398" s="14"/>
      <c r="J398" s="14"/>
      <c r="K398" s="14"/>
      <c r="L398" s="16"/>
      <c r="M398" s="16"/>
      <c r="N398" s="16"/>
      <c r="O398" s="16"/>
      <c r="P398" s="16"/>
      <c r="Q398" s="14"/>
      <c r="R398" s="14"/>
      <c r="S398" s="14"/>
      <c r="T398" s="14"/>
      <c r="U398" s="14"/>
      <c r="V398" s="35"/>
      <c r="W398" s="35"/>
      <c r="X398" s="35"/>
      <c r="Y398" s="35"/>
      <c r="Z398" s="11"/>
      <c r="AA398" s="36"/>
      <c r="AB398" s="36"/>
      <c r="AC398" s="36"/>
      <c r="AD398" s="36"/>
      <c r="AE398" s="36"/>
      <c r="AF398" s="36"/>
      <c r="AG398" s="5"/>
    </row>
    <row r="399" spans="1:33" ht="12.75" customHeight="1" x14ac:dyDescent="0.3">
      <c r="A399" s="39" t="s">
        <v>193</v>
      </c>
      <c r="B399" s="60">
        <v>1</v>
      </c>
      <c r="C399" s="60"/>
      <c r="D399" s="60"/>
      <c r="E399" s="14">
        <v>1</v>
      </c>
      <c r="F399" s="14">
        <f t="shared" ref="F399:F402" si="52">E399+D399+C399+B399</f>
        <v>2</v>
      </c>
      <c r="G399" s="14"/>
      <c r="H399" s="14"/>
      <c r="I399" s="14"/>
      <c r="J399" s="14"/>
      <c r="K399" s="14"/>
      <c r="L399" s="16">
        <v>20000</v>
      </c>
      <c r="M399" s="16"/>
      <c r="N399" s="16"/>
      <c r="O399" s="16">
        <v>30000</v>
      </c>
      <c r="P399" s="16">
        <f t="shared" ref="P399:P402" si="53">O399+N399+M399+L399</f>
        <v>50000</v>
      </c>
      <c r="Q399" s="14"/>
      <c r="R399" s="14"/>
      <c r="S399" s="14"/>
      <c r="T399" s="14"/>
      <c r="U399" s="14"/>
      <c r="V399" s="35"/>
      <c r="W399" s="35"/>
      <c r="X399" s="35"/>
      <c r="Y399" s="35"/>
      <c r="Z399" s="11"/>
      <c r="AA399" s="36"/>
      <c r="AB399" s="36"/>
      <c r="AC399" s="36"/>
      <c r="AD399" s="36"/>
      <c r="AE399" s="36"/>
      <c r="AF399" s="36"/>
      <c r="AG399" s="5"/>
    </row>
    <row r="400" spans="1:33" ht="12.75" customHeight="1" x14ac:dyDescent="0.3">
      <c r="A400" s="39" t="s">
        <v>194</v>
      </c>
      <c r="B400" s="60">
        <v>5</v>
      </c>
      <c r="C400" s="60">
        <v>5</v>
      </c>
      <c r="D400" s="60">
        <v>5</v>
      </c>
      <c r="E400" s="14">
        <v>5</v>
      </c>
      <c r="F400" s="14">
        <f t="shared" si="52"/>
        <v>20</v>
      </c>
      <c r="G400" s="14"/>
      <c r="H400" s="14"/>
      <c r="I400" s="14"/>
      <c r="J400" s="14"/>
      <c r="K400" s="14"/>
      <c r="L400" s="16"/>
      <c r="M400" s="16"/>
      <c r="N400" s="16"/>
      <c r="O400" s="16"/>
      <c r="P400" s="16">
        <f t="shared" si="53"/>
        <v>0</v>
      </c>
      <c r="Q400" s="14"/>
      <c r="R400" s="14"/>
      <c r="S400" s="14"/>
      <c r="T400" s="14"/>
      <c r="U400" s="14"/>
      <c r="V400" s="35"/>
      <c r="W400" s="35"/>
      <c r="X400" s="35"/>
      <c r="Y400" s="35"/>
      <c r="Z400" s="11"/>
      <c r="AA400" s="36"/>
      <c r="AB400" s="36"/>
      <c r="AC400" s="36"/>
      <c r="AD400" s="36"/>
      <c r="AE400" s="36"/>
      <c r="AF400" s="36"/>
      <c r="AG400" s="5"/>
    </row>
    <row r="401" spans="1:33" ht="27.75" customHeight="1" x14ac:dyDescent="0.3">
      <c r="A401" s="29" t="s">
        <v>195</v>
      </c>
      <c r="B401" s="60"/>
      <c r="C401" s="60">
        <v>1</v>
      </c>
      <c r="D401" s="60"/>
      <c r="E401" s="14"/>
      <c r="F401" s="14">
        <f t="shared" si="52"/>
        <v>1</v>
      </c>
      <c r="G401" s="14"/>
      <c r="H401" s="14"/>
      <c r="I401" s="14"/>
      <c r="J401" s="14"/>
      <c r="K401" s="14"/>
      <c r="L401" s="16"/>
      <c r="M401" s="16">
        <v>100000</v>
      </c>
      <c r="N401" s="16"/>
      <c r="O401" s="16"/>
      <c r="P401" s="16">
        <f t="shared" si="53"/>
        <v>100000</v>
      </c>
      <c r="Q401" s="14"/>
      <c r="R401" s="14"/>
      <c r="S401" s="14"/>
      <c r="T401" s="14"/>
      <c r="U401" s="14"/>
      <c r="V401" s="35"/>
      <c r="W401" s="35"/>
      <c r="X401" s="35"/>
      <c r="Y401" s="35"/>
      <c r="Z401" s="11"/>
      <c r="AA401" s="36"/>
      <c r="AB401" s="36"/>
      <c r="AC401" s="36"/>
      <c r="AD401" s="36"/>
      <c r="AE401" s="36"/>
      <c r="AF401" s="36"/>
      <c r="AG401" s="5"/>
    </row>
    <row r="402" spans="1:33" ht="12.75" customHeight="1" x14ac:dyDescent="0.3">
      <c r="A402" s="39" t="s">
        <v>196</v>
      </c>
      <c r="B402" s="60">
        <v>1</v>
      </c>
      <c r="C402" s="60">
        <v>1</v>
      </c>
      <c r="D402" s="60">
        <v>1</v>
      </c>
      <c r="E402" s="14">
        <v>1</v>
      </c>
      <c r="F402" s="14">
        <f t="shared" si="52"/>
        <v>4</v>
      </c>
      <c r="G402" s="14"/>
      <c r="H402" s="14"/>
      <c r="I402" s="14"/>
      <c r="J402" s="14"/>
      <c r="K402" s="14"/>
      <c r="L402" s="16">
        <v>25000</v>
      </c>
      <c r="M402" s="16">
        <v>25000</v>
      </c>
      <c r="N402" s="16">
        <v>25000</v>
      </c>
      <c r="O402" s="16">
        <v>25000</v>
      </c>
      <c r="P402" s="16">
        <f t="shared" si="53"/>
        <v>100000</v>
      </c>
      <c r="Q402" s="14"/>
      <c r="R402" s="14"/>
      <c r="S402" s="14"/>
      <c r="T402" s="14"/>
      <c r="U402" s="14"/>
      <c r="V402" s="35"/>
      <c r="W402" s="35"/>
      <c r="X402" s="35"/>
      <c r="Y402" s="35"/>
      <c r="Z402" s="11"/>
      <c r="AA402" s="36"/>
      <c r="AB402" s="36"/>
      <c r="AC402" s="36"/>
      <c r="AD402" s="36"/>
      <c r="AE402" s="36"/>
      <c r="AF402" s="36"/>
      <c r="AG402" s="5"/>
    </row>
    <row r="403" spans="1:33" ht="12.75" customHeight="1" x14ac:dyDescent="0.3">
      <c r="A403" s="39" t="s">
        <v>197</v>
      </c>
      <c r="B403" s="60"/>
      <c r="C403" s="60"/>
      <c r="D403" s="60"/>
      <c r="E403" s="14"/>
      <c r="F403" s="14"/>
      <c r="G403" s="14"/>
      <c r="H403" s="14"/>
      <c r="I403" s="14"/>
      <c r="J403" s="14"/>
      <c r="K403" s="14"/>
      <c r="L403" s="16"/>
      <c r="M403" s="16"/>
      <c r="N403" s="16"/>
      <c r="O403" s="16"/>
      <c r="P403" s="16"/>
      <c r="Q403" s="14"/>
      <c r="R403" s="14"/>
      <c r="S403" s="14"/>
      <c r="T403" s="14"/>
      <c r="U403" s="14"/>
      <c r="V403" s="35"/>
      <c r="W403" s="35"/>
      <c r="X403" s="35"/>
      <c r="Y403" s="35"/>
      <c r="Z403" s="11"/>
      <c r="AA403" s="36"/>
      <c r="AB403" s="36"/>
      <c r="AC403" s="36"/>
      <c r="AD403" s="36"/>
      <c r="AE403" s="36"/>
      <c r="AF403" s="36"/>
      <c r="AG403" s="5"/>
    </row>
    <row r="404" spans="1:33" ht="12.75" customHeight="1" x14ac:dyDescent="0.3">
      <c r="A404" s="39" t="s">
        <v>198</v>
      </c>
      <c r="B404" s="60">
        <v>3</v>
      </c>
      <c r="C404" s="60">
        <v>3</v>
      </c>
      <c r="D404" s="60">
        <v>3</v>
      </c>
      <c r="E404" s="14">
        <v>3</v>
      </c>
      <c r="F404" s="14">
        <f>E404+D404+C404+B404</f>
        <v>12</v>
      </c>
      <c r="G404" s="14"/>
      <c r="H404" s="14"/>
      <c r="I404" s="14"/>
      <c r="J404" s="14"/>
      <c r="K404" s="14"/>
      <c r="L404" s="16"/>
      <c r="M404" s="16">
        <v>20000</v>
      </c>
      <c r="N404" s="16">
        <v>20000</v>
      </c>
      <c r="O404" s="16">
        <v>20000</v>
      </c>
      <c r="P404" s="16">
        <f>O404+N404+M404</f>
        <v>60000</v>
      </c>
      <c r="Q404" s="14"/>
      <c r="R404" s="14"/>
      <c r="S404" s="14"/>
      <c r="T404" s="14"/>
      <c r="U404" s="14"/>
      <c r="V404" s="35"/>
      <c r="W404" s="35"/>
      <c r="X404" s="35"/>
      <c r="Y404" s="35"/>
      <c r="Z404" s="11"/>
      <c r="AA404" s="36"/>
      <c r="AB404" s="36"/>
      <c r="AC404" s="36"/>
      <c r="AD404" s="36"/>
      <c r="AE404" s="36"/>
      <c r="AF404" s="36"/>
      <c r="AG404" s="5"/>
    </row>
    <row r="405" spans="1:33" ht="12.75" customHeight="1" x14ac:dyDescent="0.3">
      <c r="A405" s="44"/>
      <c r="B405" s="60"/>
      <c r="C405" s="60"/>
      <c r="D405" s="60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6"/>
      <c r="Q405" s="14"/>
      <c r="R405" s="14"/>
      <c r="S405" s="14"/>
      <c r="T405" s="14"/>
      <c r="U405" s="14"/>
      <c r="V405" s="35"/>
      <c r="W405" s="35"/>
      <c r="X405" s="35"/>
      <c r="Y405" s="35"/>
      <c r="Z405" s="11"/>
      <c r="AA405" s="36"/>
      <c r="AB405" s="36"/>
      <c r="AC405" s="36"/>
      <c r="AD405" s="36"/>
      <c r="AE405" s="36"/>
      <c r="AF405" s="36"/>
      <c r="AG405" s="5"/>
    </row>
    <row r="406" spans="1:33" ht="15" customHeight="1" x14ac:dyDescent="0.3">
      <c r="A406" s="165" t="s">
        <v>199</v>
      </c>
      <c r="B406" s="135"/>
      <c r="C406" s="135"/>
      <c r="D406" s="135"/>
      <c r="E406" s="98"/>
      <c r="F406" s="98"/>
      <c r="G406" s="98"/>
      <c r="H406" s="98"/>
      <c r="I406" s="98"/>
      <c r="J406" s="98"/>
      <c r="K406" s="98"/>
      <c r="L406" s="100">
        <f>SUM(L408:L411)</f>
        <v>22000</v>
      </c>
      <c r="M406" s="100">
        <f t="shared" ref="M406:P406" si="54">SUM(M408:M411)</f>
        <v>22000</v>
      </c>
      <c r="N406" s="100">
        <f t="shared" si="54"/>
        <v>28000</v>
      </c>
      <c r="O406" s="100">
        <f t="shared" si="54"/>
        <v>28000</v>
      </c>
      <c r="P406" s="100">
        <f t="shared" si="54"/>
        <v>100000</v>
      </c>
      <c r="Q406" s="98"/>
      <c r="R406" s="98"/>
      <c r="S406" s="98"/>
      <c r="T406" s="98"/>
      <c r="U406" s="98"/>
      <c r="V406" s="127"/>
      <c r="W406" s="127"/>
      <c r="X406" s="127"/>
      <c r="Y406" s="127"/>
      <c r="Z406" s="128"/>
      <c r="AA406" s="126"/>
      <c r="AB406" s="126"/>
      <c r="AC406" s="126"/>
      <c r="AD406" s="126"/>
      <c r="AE406" s="126"/>
      <c r="AF406" s="126"/>
      <c r="AG406" s="5"/>
    </row>
    <row r="407" spans="1:33" ht="12.75" customHeight="1" x14ac:dyDescent="0.3">
      <c r="A407" s="44"/>
      <c r="B407" s="60"/>
      <c r="C407" s="60"/>
      <c r="D407" s="60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6"/>
      <c r="Q407" s="14"/>
      <c r="R407" s="14"/>
      <c r="S407" s="14"/>
      <c r="T407" s="14"/>
      <c r="U407" s="14"/>
      <c r="V407" s="35"/>
      <c r="W407" s="35"/>
      <c r="X407" s="35"/>
      <c r="Y407" s="35"/>
      <c r="Z407" s="11"/>
      <c r="AA407" s="36"/>
      <c r="AB407" s="36"/>
      <c r="AC407" s="36"/>
      <c r="AD407" s="36"/>
      <c r="AE407" s="36"/>
      <c r="AF407" s="36"/>
      <c r="AG407" s="5"/>
    </row>
    <row r="408" spans="1:33" ht="28.5" customHeight="1" x14ac:dyDescent="0.3">
      <c r="A408" s="29" t="s">
        <v>200</v>
      </c>
      <c r="B408" s="60"/>
      <c r="C408" s="60"/>
      <c r="D408" s="60"/>
      <c r="E408" s="14"/>
      <c r="F408" s="14"/>
      <c r="G408" s="14"/>
      <c r="H408" s="14"/>
      <c r="I408" s="14"/>
      <c r="J408" s="14"/>
      <c r="K408" s="14"/>
      <c r="L408" s="16">
        <v>10000</v>
      </c>
      <c r="M408" s="16">
        <v>10000</v>
      </c>
      <c r="N408" s="16">
        <v>15000</v>
      </c>
      <c r="O408" s="16">
        <v>15000</v>
      </c>
      <c r="P408" s="16">
        <f>O408+N408+M408+L408</f>
        <v>50000</v>
      </c>
      <c r="Q408" s="14"/>
      <c r="R408" s="14"/>
      <c r="S408" s="14"/>
      <c r="T408" s="14"/>
      <c r="U408" s="14"/>
      <c r="V408" s="35"/>
      <c r="W408" s="35"/>
      <c r="X408" s="35"/>
      <c r="Y408" s="35"/>
      <c r="Z408" s="11"/>
      <c r="AA408" s="36"/>
      <c r="AB408" s="36"/>
      <c r="AC408" s="36"/>
      <c r="AD408" s="36"/>
      <c r="AE408" s="36"/>
      <c r="AF408" s="36"/>
      <c r="AG408" s="5"/>
    </row>
    <row r="409" spans="1:33" ht="12.75" customHeight="1" x14ac:dyDescent="0.3">
      <c r="A409" s="39" t="s">
        <v>201</v>
      </c>
      <c r="B409" s="60"/>
      <c r="C409" s="60"/>
      <c r="D409" s="60"/>
      <c r="E409" s="14"/>
      <c r="F409" s="14"/>
      <c r="G409" s="14"/>
      <c r="H409" s="14"/>
      <c r="I409" s="14"/>
      <c r="J409" s="14"/>
      <c r="K409" s="14"/>
      <c r="L409" s="16"/>
      <c r="M409" s="16"/>
      <c r="N409" s="16"/>
      <c r="O409" s="16"/>
      <c r="P409" s="16"/>
      <c r="Q409" s="14"/>
      <c r="R409" s="14"/>
      <c r="S409" s="14"/>
      <c r="T409" s="14"/>
      <c r="U409" s="14"/>
      <c r="V409" s="35"/>
      <c r="W409" s="35"/>
      <c r="X409" s="35"/>
      <c r="Y409" s="35"/>
      <c r="Z409" s="11"/>
      <c r="AA409" s="36"/>
      <c r="AB409" s="36"/>
      <c r="AC409" s="36"/>
      <c r="AD409" s="36"/>
      <c r="AE409" s="36"/>
      <c r="AF409" s="36"/>
      <c r="AG409" s="5"/>
    </row>
    <row r="410" spans="1:33" ht="12.75" customHeight="1" x14ac:dyDescent="0.3">
      <c r="A410" s="39" t="s">
        <v>202</v>
      </c>
      <c r="B410" s="60">
        <v>1</v>
      </c>
      <c r="C410" s="60">
        <v>1</v>
      </c>
      <c r="D410" s="60">
        <v>1</v>
      </c>
      <c r="E410" s="14">
        <v>1</v>
      </c>
      <c r="F410" s="14">
        <f>E410+D410+C410+B410</f>
        <v>4</v>
      </c>
      <c r="G410" s="14"/>
      <c r="H410" s="14"/>
      <c r="I410" s="14"/>
      <c r="J410" s="14"/>
      <c r="K410" s="14"/>
      <c r="L410" s="16">
        <v>5000</v>
      </c>
      <c r="M410" s="16">
        <v>5000</v>
      </c>
      <c r="N410" s="16">
        <v>5000</v>
      </c>
      <c r="O410" s="16">
        <v>5000</v>
      </c>
      <c r="P410" s="16">
        <f t="shared" ref="P410:P411" si="55">O410+N410+M410+L410</f>
        <v>20000</v>
      </c>
      <c r="Q410" s="14"/>
      <c r="R410" s="14"/>
      <c r="S410" s="14"/>
      <c r="T410" s="14"/>
      <c r="U410" s="14"/>
      <c r="V410" s="35"/>
      <c r="W410" s="35"/>
      <c r="X410" s="35"/>
      <c r="Y410" s="35"/>
      <c r="Z410" s="11"/>
      <c r="AA410" s="36"/>
      <c r="AB410" s="36"/>
      <c r="AC410" s="36"/>
      <c r="AD410" s="36"/>
      <c r="AE410" s="36"/>
      <c r="AF410" s="36"/>
      <c r="AG410" s="5"/>
    </row>
    <row r="411" spans="1:33" ht="33" customHeight="1" x14ac:dyDescent="0.3">
      <c r="A411" s="29" t="s">
        <v>205</v>
      </c>
      <c r="B411" s="63" t="s">
        <v>206</v>
      </c>
      <c r="C411" s="63" t="s">
        <v>206</v>
      </c>
      <c r="D411" s="63" t="s">
        <v>206</v>
      </c>
      <c r="E411" s="66" t="s">
        <v>206</v>
      </c>
      <c r="F411" s="14"/>
      <c r="G411" s="14"/>
      <c r="H411" s="14"/>
      <c r="I411" s="14"/>
      <c r="J411" s="14"/>
      <c r="K411" s="14"/>
      <c r="L411" s="16">
        <v>7000</v>
      </c>
      <c r="M411" s="16">
        <v>7000</v>
      </c>
      <c r="N411" s="16">
        <v>8000</v>
      </c>
      <c r="O411" s="16">
        <v>8000</v>
      </c>
      <c r="P411" s="16">
        <f t="shared" si="55"/>
        <v>30000</v>
      </c>
      <c r="Q411" s="14"/>
      <c r="R411" s="14"/>
      <c r="S411" s="14"/>
      <c r="T411" s="14"/>
      <c r="U411" s="14"/>
      <c r="V411" s="35"/>
      <c r="W411" s="35"/>
      <c r="X411" s="35"/>
      <c r="Y411" s="35"/>
      <c r="Z411" s="11"/>
      <c r="AA411" s="36"/>
      <c r="AB411" s="36"/>
      <c r="AC411" s="36"/>
      <c r="AD411" s="36"/>
      <c r="AE411" s="36"/>
      <c r="AF411" s="36"/>
      <c r="AG411" s="5"/>
    </row>
    <row r="412" spans="1:33" ht="14.25" customHeight="1" x14ac:dyDescent="0.3">
      <c r="A412" s="29"/>
      <c r="B412" s="63"/>
      <c r="C412" s="63"/>
      <c r="D412" s="63"/>
      <c r="E412" s="66"/>
      <c r="F412" s="14"/>
      <c r="G412" s="14"/>
      <c r="H412" s="14"/>
      <c r="I412" s="14"/>
      <c r="J412" s="14"/>
      <c r="K412" s="14"/>
      <c r="L412" s="16"/>
      <c r="M412" s="16"/>
      <c r="N412" s="16"/>
      <c r="O412" s="16"/>
      <c r="P412" s="16"/>
      <c r="Q412" s="14"/>
      <c r="R412" s="14"/>
      <c r="S412" s="14"/>
      <c r="T412" s="14"/>
      <c r="U412" s="14"/>
      <c r="V412" s="35"/>
      <c r="W412" s="35"/>
      <c r="X412" s="35"/>
      <c r="Y412" s="35"/>
      <c r="Z412" s="11"/>
      <c r="AA412" s="36"/>
      <c r="AB412" s="36"/>
      <c r="AC412" s="36"/>
      <c r="AD412" s="36"/>
      <c r="AE412" s="36"/>
      <c r="AF412" s="36"/>
      <c r="AG412" s="5"/>
    </row>
    <row r="413" spans="1:33" ht="23.25" customHeight="1" x14ac:dyDescent="0.3">
      <c r="A413" s="275" t="s">
        <v>210</v>
      </c>
      <c r="B413" s="276"/>
      <c r="C413" s="276"/>
      <c r="D413" s="276"/>
      <c r="E413" s="277"/>
      <c r="F413" s="277"/>
      <c r="G413" s="277"/>
      <c r="H413" s="277"/>
      <c r="I413" s="277"/>
      <c r="J413" s="277"/>
      <c r="K413" s="277"/>
      <c r="L413" s="279">
        <f>L414+L419</f>
        <v>110000</v>
      </c>
      <c r="M413" s="279">
        <f>M414+M419</f>
        <v>100000</v>
      </c>
      <c r="N413" s="279">
        <f t="shared" ref="N413:O413" si="56">N414</f>
        <v>10000</v>
      </c>
      <c r="O413" s="279">
        <f t="shared" si="56"/>
        <v>10000</v>
      </c>
      <c r="P413" s="279">
        <f>P414+P419</f>
        <v>230000</v>
      </c>
      <c r="Q413" s="277"/>
      <c r="R413" s="277"/>
      <c r="S413" s="277"/>
      <c r="T413" s="277"/>
      <c r="U413" s="277"/>
      <c r="V413" s="278"/>
      <c r="W413" s="278"/>
      <c r="X413" s="270"/>
      <c r="Y413" s="270"/>
      <c r="Z413" s="271"/>
      <c r="AA413" s="272"/>
      <c r="AB413" s="272"/>
      <c r="AC413" s="272"/>
      <c r="AD413" s="272"/>
      <c r="AE413" s="272"/>
      <c r="AF413" s="272"/>
      <c r="AG413" s="5"/>
    </row>
    <row r="414" spans="1:33" ht="30.75" customHeight="1" x14ac:dyDescent="0.3">
      <c r="A414" s="166" t="s">
        <v>212</v>
      </c>
      <c r="B414" s="60"/>
      <c r="C414" s="60"/>
      <c r="D414" s="60"/>
      <c r="E414" s="14"/>
      <c r="F414" s="14"/>
      <c r="G414" s="14"/>
      <c r="H414" s="14"/>
      <c r="I414" s="14"/>
      <c r="J414" s="14"/>
      <c r="K414" s="14"/>
      <c r="L414" s="16">
        <v>10000</v>
      </c>
      <c r="M414" s="16"/>
      <c r="N414" s="16">
        <v>10000</v>
      </c>
      <c r="O414" s="16">
        <v>10000</v>
      </c>
      <c r="P414" s="16">
        <f>O414+N414+M414+L414</f>
        <v>30000</v>
      </c>
      <c r="Q414" s="14"/>
      <c r="R414" s="14"/>
      <c r="S414" s="14"/>
      <c r="T414" s="14"/>
      <c r="U414" s="14"/>
      <c r="V414" s="35"/>
      <c r="W414" s="35"/>
      <c r="X414" s="35"/>
      <c r="Y414" s="35"/>
      <c r="Z414" s="11"/>
      <c r="AA414" s="36"/>
      <c r="AB414" s="36"/>
      <c r="AC414" s="36"/>
      <c r="AD414" s="36"/>
      <c r="AE414" s="36"/>
      <c r="AF414" s="36"/>
      <c r="AG414" s="5"/>
    </row>
    <row r="415" spans="1:33" ht="18" customHeight="1" x14ac:dyDescent="0.3">
      <c r="A415" s="39" t="s">
        <v>215</v>
      </c>
      <c r="B415" s="60"/>
      <c r="C415" s="60"/>
      <c r="D415" s="60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6"/>
      <c r="Q415" s="14"/>
      <c r="R415" s="14"/>
      <c r="S415" s="14"/>
      <c r="T415" s="14"/>
      <c r="U415" s="14"/>
      <c r="V415" s="35"/>
      <c r="W415" s="35"/>
      <c r="X415" s="35"/>
      <c r="Y415" s="35"/>
      <c r="Z415" s="11"/>
      <c r="AA415" s="36"/>
      <c r="AB415" s="36"/>
      <c r="AC415" s="36"/>
      <c r="AD415" s="36"/>
      <c r="AE415" s="36"/>
      <c r="AF415" s="36"/>
      <c r="AG415" s="5"/>
    </row>
    <row r="416" spans="1:33" ht="26.25" customHeight="1" x14ac:dyDescent="0.3">
      <c r="A416" s="29" t="s">
        <v>216</v>
      </c>
      <c r="B416" s="60" t="s">
        <v>191</v>
      </c>
      <c r="C416" s="60"/>
      <c r="D416" s="60"/>
      <c r="E416" s="14" t="s">
        <v>191</v>
      </c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6"/>
      <c r="Q416" s="14"/>
      <c r="R416" s="14"/>
      <c r="S416" s="14"/>
      <c r="T416" s="14"/>
      <c r="U416" s="14"/>
      <c r="V416" s="35"/>
      <c r="W416" s="35"/>
      <c r="X416" s="35"/>
      <c r="Y416" s="35"/>
      <c r="Z416" s="11"/>
      <c r="AA416" s="36"/>
      <c r="AB416" s="36"/>
      <c r="AC416" s="36"/>
      <c r="AD416" s="36"/>
      <c r="AE416" s="36"/>
      <c r="AF416" s="36"/>
      <c r="AG416" s="5"/>
    </row>
    <row r="417" spans="1:33" ht="25.5" customHeight="1" x14ac:dyDescent="0.3">
      <c r="A417" s="29" t="s">
        <v>217</v>
      </c>
      <c r="B417" s="60" t="s">
        <v>191</v>
      </c>
      <c r="C417" s="60"/>
      <c r="D417" s="60"/>
      <c r="E417" s="14" t="s">
        <v>191</v>
      </c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6"/>
      <c r="Q417" s="14"/>
      <c r="R417" s="14"/>
      <c r="S417" s="14"/>
      <c r="T417" s="14"/>
      <c r="U417" s="14"/>
      <c r="V417" s="35"/>
      <c r="W417" s="35"/>
      <c r="X417" s="35"/>
      <c r="Y417" s="35"/>
      <c r="Z417" s="11"/>
      <c r="AA417" s="36"/>
      <c r="AB417" s="36"/>
      <c r="AC417" s="36"/>
      <c r="AD417" s="36"/>
      <c r="AE417" s="36"/>
      <c r="AF417" s="36"/>
      <c r="AG417" s="5"/>
    </row>
    <row r="418" spans="1:33" ht="15" customHeight="1" x14ac:dyDescent="0.3">
      <c r="A418" s="39" t="s">
        <v>218</v>
      </c>
      <c r="B418" s="60" t="s">
        <v>191</v>
      </c>
      <c r="C418" s="60"/>
      <c r="D418" s="60"/>
      <c r="E418" s="14" t="s">
        <v>191</v>
      </c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6"/>
      <c r="Q418" s="14"/>
      <c r="R418" s="14"/>
      <c r="S418" s="14"/>
      <c r="T418" s="14"/>
      <c r="U418" s="14"/>
      <c r="V418" s="35"/>
      <c r="W418" s="35"/>
      <c r="X418" s="35"/>
      <c r="Y418" s="35"/>
      <c r="Z418" s="11"/>
      <c r="AA418" s="36"/>
      <c r="AB418" s="36"/>
      <c r="AC418" s="36"/>
      <c r="AD418" s="36"/>
      <c r="AE418" s="36"/>
      <c r="AF418" s="36"/>
      <c r="AG418" s="5"/>
    </row>
    <row r="419" spans="1:33" s="253" customFormat="1" ht="15" customHeight="1" x14ac:dyDescent="0.3">
      <c r="A419" s="285" t="s">
        <v>458</v>
      </c>
      <c r="B419" s="210"/>
      <c r="C419" s="210"/>
      <c r="D419" s="210"/>
      <c r="E419" s="211"/>
      <c r="F419" s="211"/>
      <c r="G419" s="211"/>
      <c r="H419" s="211"/>
      <c r="I419" s="211"/>
      <c r="J419" s="211"/>
      <c r="K419" s="211"/>
      <c r="L419" s="286">
        <v>100000</v>
      </c>
      <c r="M419" s="286">
        <v>100000</v>
      </c>
      <c r="N419" s="211"/>
      <c r="O419" s="211"/>
      <c r="P419" s="281">
        <f>O419+N419+M419+L419</f>
        <v>200000</v>
      </c>
      <c r="Q419" s="211"/>
      <c r="R419" s="211"/>
      <c r="S419" s="211"/>
      <c r="T419" s="211"/>
      <c r="U419" s="211"/>
      <c r="V419" s="213"/>
      <c r="W419" s="213"/>
      <c r="X419" s="213"/>
      <c r="Y419" s="213"/>
      <c r="Z419" s="214"/>
      <c r="AA419" s="215"/>
      <c r="AB419" s="215"/>
      <c r="AC419" s="215"/>
      <c r="AD419" s="215"/>
      <c r="AE419" s="215"/>
      <c r="AF419" s="215"/>
      <c r="AG419" s="5"/>
    </row>
    <row r="420" spans="1:33" ht="15" customHeight="1" x14ac:dyDescent="0.3">
      <c r="A420" s="39"/>
      <c r="B420" s="60"/>
      <c r="C420" s="60"/>
      <c r="D420" s="60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6"/>
      <c r="Q420" s="14"/>
      <c r="R420" s="14"/>
      <c r="S420" s="14"/>
      <c r="T420" s="14"/>
      <c r="U420" s="14"/>
      <c r="V420" s="35"/>
      <c r="W420" s="35"/>
      <c r="X420" s="35"/>
      <c r="Y420" s="35"/>
      <c r="Z420" s="11"/>
      <c r="AA420" s="36"/>
      <c r="AB420" s="36"/>
      <c r="AC420" s="36"/>
      <c r="AD420" s="36"/>
      <c r="AE420" s="36"/>
      <c r="AF420" s="36"/>
      <c r="AG420" s="5"/>
    </row>
    <row r="421" spans="1:33" ht="15" customHeight="1" x14ac:dyDescent="0.3">
      <c r="A421" s="167" t="s">
        <v>219</v>
      </c>
      <c r="B421" s="135"/>
      <c r="C421" s="135"/>
      <c r="D421" s="135"/>
      <c r="E421" s="98"/>
      <c r="F421" s="98"/>
      <c r="G421" s="98"/>
      <c r="H421" s="98"/>
      <c r="I421" s="98"/>
      <c r="J421" s="98"/>
      <c r="K421" s="98"/>
      <c r="L421" s="100">
        <f t="shared" ref="L421:N421" si="57">L422+L423+L424+L425+L426+L427+L428+L429+L430+L431</f>
        <v>55000</v>
      </c>
      <c r="M421" s="100">
        <f t="shared" si="57"/>
        <v>255000</v>
      </c>
      <c r="N421" s="100">
        <f t="shared" si="57"/>
        <v>200000</v>
      </c>
      <c r="O421" s="100">
        <f>O422+O423+O424+O425+O426+O427+O428+O429+O430+O431+O432</f>
        <v>100000</v>
      </c>
      <c r="P421" s="100">
        <f>P422+P423+P424+P425+P426+P427+P428+P429+P430+P431+P432</f>
        <v>610000</v>
      </c>
      <c r="Q421" s="98"/>
      <c r="R421" s="98"/>
      <c r="S421" s="98"/>
      <c r="T421" s="98"/>
      <c r="U421" s="98"/>
      <c r="V421" s="127"/>
      <c r="W421" s="127"/>
      <c r="X421" s="127"/>
      <c r="Y421" s="127"/>
      <c r="Z421" s="128"/>
      <c r="AA421" s="126"/>
      <c r="AB421" s="126"/>
      <c r="AC421" s="126"/>
      <c r="AD421" s="126"/>
      <c r="AE421" s="126"/>
      <c r="AF421" s="126"/>
      <c r="AG421" s="5"/>
    </row>
    <row r="422" spans="1:33" ht="12.75" customHeight="1" x14ac:dyDescent="0.3">
      <c r="A422" s="114" t="s">
        <v>222</v>
      </c>
      <c r="B422" s="60"/>
      <c r="C422" s="60"/>
      <c r="D422" s="60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6"/>
      <c r="Q422" s="14"/>
      <c r="R422" s="14"/>
      <c r="S422" s="14"/>
      <c r="T422" s="14"/>
      <c r="U422" s="14"/>
      <c r="V422" s="35"/>
      <c r="W422" s="35"/>
      <c r="X422" s="35"/>
      <c r="Y422" s="35"/>
      <c r="Z422" s="11"/>
      <c r="AA422" s="36"/>
      <c r="AB422" s="36"/>
      <c r="AC422" s="36"/>
      <c r="AD422" s="36"/>
      <c r="AE422" s="36"/>
      <c r="AF422" s="36"/>
      <c r="AG422" s="5"/>
    </row>
    <row r="423" spans="1:33" ht="12.75" customHeight="1" x14ac:dyDescent="0.3">
      <c r="A423" s="114" t="s">
        <v>223</v>
      </c>
      <c r="B423" s="60">
        <v>10</v>
      </c>
      <c r="C423" s="60">
        <v>10</v>
      </c>
      <c r="D423" s="60">
        <v>10</v>
      </c>
      <c r="E423" s="14">
        <v>10</v>
      </c>
      <c r="F423" s="14">
        <f t="shared" ref="F423:F425" si="58">E423+D423+C423+B423</f>
        <v>40</v>
      </c>
      <c r="G423" s="14"/>
      <c r="H423" s="14"/>
      <c r="I423" s="14"/>
      <c r="J423" s="14"/>
      <c r="K423" s="14"/>
      <c r="L423" s="283">
        <v>50000</v>
      </c>
      <c r="M423" s="16">
        <v>50000</v>
      </c>
      <c r="N423" s="16">
        <v>50000</v>
      </c>
      <c r="O423" s="16">
        <v>50000</v>
      </c>
      <c r="P423" s="16">
        <f t="shared" ref="P423:P429" si="59">O423+N423+M423+L423</f>
        <v>200000</v>
      </c>
      <c r="Q423" s="14"/>
      <c r="R423" s="14"/>
      <c r="S423" s="14"/>
      <c r="T423" s="14"/>
      <c r="U423" s="14"/>
      <c r="V423" s="35"/>
      <c r="W423" s="35"/>
      <c r="X423" s="35"/>
      <c r="Y423" s="35"/>
      <c r="Z423" s="11"/>
      <c r="AA423" s="36"/>
      <c r="AB423" s="36"/>
      <c r="AC423" s="36"/>
      <c r="AD423" s="36"/>
      <c r="AE423" s="36"/>
      <c r="AF423" s="36"/>
      <c r="AG423" s="5"/>
    </row>
    <row r="424" spans="1:33" ht="12.75" customHeight="1" x14ac:dyDescent="0.3">
      <c r="A424" s="117" t="s">
        <v>226</v>
      </c>
      <c r="B424" s="60"/>
      <c r="C424" s="60"/>
      <c r="D424" s="60">
        <v>10</v>
      </c>
      <c r="E424" s="14"/>
      <c r="F424" s="14">
        <f t="shared" si="58"/>
        <v>10</v>
      </c>
      <c r="G424" s="14"/>
      <c r="H424" s="14"/>
      <c r="I424" s="14"/>
      <c r="J424" s="14"/>
      <c r="K424" s="14"/>
      <c r="L424" s="16"/>
      <c r="M424" s="16"/>
      <c r="N424" s="16">
        <v>100000</v>
      </c>
      <c r="O424" s="16"/>
      <c r="P424" s="16">
        <f t="shared" si="59"/>
        <v>100000</v>
      </c>
      <c r="Q424" s="14"/>
      <c r="R424" s="14"/>
      <c r="S424" s="14"/>
      <c r="T424" s="14"/>
      <c r="U424" s="14"/>
      <c r="V424" s="35"/>
      <c r="W424" s="35"/>
      <c r="X424" s="35"/>
      <c r="Y424" s="35"/>
      <c r="Z424" s="11"/>
      <c r="AA424" s="36"/>
      <c r="AB424" s="36"/>
      <c r="AC424" s="36"/>
      <c r="AD424" s="36"/>
      <c r="AE424" s="36"/>
      <c r="AF424" s="36"/>
      <c r="AG424" s="5"/>
    </row>
    <row r="425" spans="1:33" ht="12.75" customHeight="1" x14ac:dyDescent="0.3">
      <c r="A425" s="114" t="s">
        <v>227</v>
      </c>
      <c r="B425" s="60"/>
      <c r="C425" s="60">
        <v>3</v>
      </c>
      <c r="D425" s="60"/>
      <c r="E425" s="14"/>
      <c r="F425" s="14">
        <f t="shared" si="58"/>
        <v>3</v>
      </c>
      <c r="G425" s="14"/>
      <c r="H425" s="14"/>
      <c r="I425" s="14"/>
      <c r="J425" s="14"/>
      <c r="K425" s="14"/>
      <c r="L425" s="16"/>
      <c r="M425" s="16">
        <v>60000</v>
      </c>
      <c r="N425" s="16"/>
      <c r="O425" s="16"/>
      <c r="P425" s="16">
        <f t="shared" si="59"/>
        <v>60000</v>
      </c>
      <c r="Q425" s="14"/>
      <c r="R425" s="14"/>
      <c r="S425" s="14"/>
      <c r="T425" s="14"/>
      <c r="U425" s="14"/>
      <c r="V425" s="35"/>
      <c r="W425" s="35"/>
      <c r="X425" s="35"/>
      <c r="Y425" s="35"/>
      <c r="Z425" s="11"/>
      <c r="AA425" s="36"/>
      <c r="AB425" s="36"/>
      <c r="AC425" s="36"/>
      <c r="AD425" s="36"/>
      <c r="AE425" s="36"/>
      <c r="AF425" s="36"/>
      <c r="AG425" s="5"/>
    </row>
    <row r="426" spans="1:33" ht="12.75" customHeight="1" x14ac:dyDescent="0.3">
      <c r="A426" s="117" t="s">
        <v>228</v>
      </c>
      <c r="B426" s="60"/>
      <c r="C426" s="60" t="s">
        <v>191</v>
      </c>
      <c r="D426" s="60"/>
      <c r="E426" s="14"/>
      <c r="F426" s="14"/>
      <c r="G426" s="14"/>
      <c r="H426" s="14"/>
      <c r="I426" s="14"/>
      <c r="J426" s="14"/>
      <c r="K426" s="14"/>
      <c r="L426" s="16"/>
      <c r="M426" s="16">
        <v>80000</v>
      </c>
      <c r="N426" s="16"/>
      <c r="O426" s="16"/>
      <c r="P426" s="16">
        <f t="shared" si="59"/>
        <v>80000</v>
      </c>
      <c r="Q426" s="14"/>
      <c r="R426" s="14"/>
      <c r="S426" s="14"/>
      <c r="T426" s="14"/>
      <c r="U426" s="14"/>
      <c r="V426" s="35"/>
      <c r="W426" s="35"/>
      <c r="X426" s="35"/>
      <c r="Y426" s="35"/>
      <c r="Z426" s="11"/>
      <c r="AA426" s="36"/>
      <c r="AB426" s="36"/>
      <c r="AC426" s="36"/>
      <c r="AD426" s="36"/>
      <c r="AE426" s="36"/>
      <c r="AF426" s="36"/>
      <c r="AG426" s="5"/>
    </row>
    <row r="427" spans="1:33" ht="12.75" customHeight="1" x14ac:dyDescent="0.3">
      <c r="A427" s="117" t="s">
        <v>231</v>
      </c>
      <c r="B427" s="60"/>
      <c r="C427" s="60">
        <v>15</v>
      </c>
      <c r="D427" s="60"/>
      <c r="E427" s="14"/>
      <c r="F427" s="14">
        <f t="shared" ref="F427:F429" si="60">E427+D427+C427+B427</f>
        <v>15</v>
      </c>
      <c r="G427" s="14"/>
      <c r="H427" s="14"/>
      <c r="I427" s="14"/>
      <c r="J427" s="14"/>
      <c r="K427" s="14"/>
      <c r="L427" s="16"/>
      <c r="M427" s="16">
        <v>15000</v>
      </c>
      <c r="N427" s="16"/>
      <c r="O427" s="16"/>
      <c r="P427" s="16">
        <f t="shared" si="59"/>
        <v>15000</v>
      </c>
      <c r="Q427" s="14"/>
      <c r="R427" s="14"/>
      <c r="S427" s="14"/>
      <c r="T427" s="14"/>
      <c r="U427" s="14"/>
      <c r="V427" s="35"/>
      <c r="W427" s="35"/>
      <c r="X427" s="35"/>
      <c r="Y427" s="35"/>
      <c r="Z427" s="11"/>
      <c r="AA427" s="36"/>
      <c r="AB427" s="36"/>
      <c r="AC427" s="36"/>
      <c r="AD427" s="36"/>
      <c r="AE427" s="36"/>
      <c r="AF427" s="36"/>
      <c r="AG427" s="5"/>
    </row>
    <row r="428" spans="1:33" ht="12.75" customHeight="1" x14ac:dyDescent="0.3">
      <c r="A428" s="117" t="s">
        <v>233</v>
      </c>
      <c r="B428" s="60"/>
      <c r="C428" s="60">
        <v>10</v>
      </c>
      <c r="D428" s="60"/>
      <c r="E428" s="14"/>
      <c r="F428" s="14">
        <f t="shared" si="60"/>
        <v>10</v>
      </c>
      <c r="G428" s="14"/>
      <c r="H428" s="14"/>
      <c r="I428" s="14"/>
      <c r="J428" s="14"/>
      <c r="K428" s="14"/>
      <c r="L428" s="284">
        <v>5000</v>
      </c>
      <c r="M428" s="14"/>
      <c r="N428" s="14"/>
      <c r="O428" s="14"/>
      <c r="P428" s="16">
        <f t="shared" si="59"/>
        <v>5000</v>
      </c>
      <c r="Q428" s="14"/>
      <c r="R428" s="14"/>
      <c r="S428" s="14"/>
      <c r="T428" s="14"/>
      <c r="U428" s="14"/>
      <c r="V428" s="35"/>
      <c r="W428" s="35"/>
      <c r="X428" s="35"/>
      <c r="Y428" s="35"/>
      <c r="Z428" s="11"/>
      <c r="AA428" s="36"/>
      <c r="AB428" s="36"/>
      <c r="AC428" s="36"/>
      <c r="AD428" s="36"/>
      <c r="AE428" s="36"/>
      <c r="AF428" s="36"/>
      <c r="AG428" s="5"/>
    </row>
    <row r="429" spans="1:33" ht="12.75" customHeight="1" x14ac:dyDescent="0.3">
      <c r="A429" s="117" t="s">
        <v>236</v>
      </c>
      <c r="B429" s="60"/>
      <c r="C429" s="60">
        <v>20</v>
      </c>
      <c r="D429" s="60"/>
      <c r="E429" s="14"/>
      <c r="F429" s="14">
        <f t="shared" si="60"/>
        <v>20</v>
      </c>
      <c r="G429" s="14"/>
      <c r="H429" s="14"/>
      <c r="I429" s="14"/>
      <c r="J429" s="14"/>
      <c r="K429" s="14"/>
      <c r="L429" s="14"/>
      <c r="M429" s="162">
        <v>50000</v>
      </c>
      <c r="N429" s="14"/>
      <c r="O429" s="14"/>
      <c r="P429" s="16">
        <f t="shared" si="59"/>
        <v>50000</v>
      </c>
      <c r="Q429" s="14"/>
      <c r="R429" s="14"/>
      <c r="S429" s="14"/>
      <c r="T429" s="14"/>
      <c r="U429" s="14"/>
      <c r="V429" s="35"/>
      <c r="W429" s="35"/>
      <c r="X429" s="35"/>
      <c r="Y429" s="35"/>
      <c r="Z429" s="11"/>
      <c r="AA429" s="36"/>
      <c r="AB429" s="36"/>
      <c r="AC429" s="36"/>
      <c r="AD429" s="36"/>
      <c r="AE429" s="36"/>
      <c r="AF429" s="36"/>
      <c r="AG429" s="5"/>
    </row>
    <row r="430" spans="1:33" ht="12.75" customHeight="1" x14ac:dyDescent="0.3">
      <c r="A430" s="117" t="s">
        <v>237</v>
      </c>
      <c r="B430" s="60"/>
      <c r="C430" s="60"/>
      <c r="D430" s="60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6"/>
      <c r="Q430" s="14"/>
      <c r="R430" s="14"/>
      <c r="S430" s="14"/>
      <c r="T430" s="14"/>
      <c r="U430" s="14"/>
      <c r="V430" s="35"/>
      <c r="W430" s="35"/>
      <c r="X430" s="35"/>
      <c r="Y430" s="35"/>
      <c r="Z430" s="11"/>
      <c r="AA430" s="36"/>
      <c r="AB430" s="36"/>
      <c r="AC430" s="36"/>
      <c r="AD430" s="36"/>
      <c r="AE430" s="36"/>
      <c r="AF430" s="36"/>
      <c r="AG430" s="5"/>
    </row>
    <row r="431" spans="1:33" ht="12.75" customHeight="1" x14ac:dyDescent="0.3">
      <c r="A431" s="117" t="s">
        <v>238</v>
      </c>
      <c r="B431" s="60"/>
      <c r="C431" s="60"/>
      <c r="D431" s="60" t="s">
        <v>191</v>
      </c>
      <c r="E431" s="14"/>
      <c r="F431" s="14"/>
      <c r="G431" s="14"/>
      <c r="H431" s="14"/>
      <c r="I431" s="14"/>
      <c r="J431" s="14"/>
      <c r="K431" s="14"/>
      <c r="L431" s="14"/>
      <c r="M431" s="14"/>
      <c r="N431" s="162">
        <v>50000</v>
      </c>
      <c r="O431" s="14"/>
      <c r="P431" s="16">
        <f>O431+N431+M431+L431</f>
        <v>50000</v>
      </c>
      <c r="Q431" s="14"/>
      <c r="R431" s="14"/>
      <c r="S431" s="14"/>
      <c r="T431" s="14"/>
      <c r="U431" s="14"/>
      <c r="V431" s="35"/>
      <c r="W431" s="35"/>
      <c r="X431" s="35"/>
      <c r="Y431" s="35"/>
      <c r="Z431" s="11"/>
      <c r="AA431" s="36"/>
      <c r="AB431" s="36"/>
      <c r="AC431" s="36"/>
      <c r="AD431" s="36"/>
      <c r="AE431" s="36"/>
      <c r="AF431" s="36"/>
      <c r="AG431" s="5"/>
    </row>
    <row r="432" spans="1:33" ht="12.75" customHeight="1" x14ac:dyDescent="0.3">
      <c r="A432" s="117" t="s">
        <v>390</v>
      </c>
      <c r="B432" s="60"/>
      <c r="C432" s="60"/>
      <c r="D432" s="60"/>
      <c r="E432" s="14">
        <v>4</v>
      </c>
      <c r="F432" s="14">
        <f>E432</f>
        <v>4</v>
      </c>
      <c r="G432" s="14"/>
      <c r="H432" s="14"/>
      <c r="I432" s="14"/>
      <c r="J432" s="14"/>
      <c r="K432" s="14"/>
      <c r="L432" s="14"/>
      <c r="M432" s="14"/>
      <c r="N432" s="49"/>
      <c r="O432" s="16">
        <v>50000</v>
      </c>
      <c r="P432" s="16">
        <f>O432</f>
        <v>50000</v>
      </c>
      <c r="Q432" s="14"/>
      <c r="R432" s="14"/>
      <c r="S432" s="14"/>
      <c r="T432" s="14"/>
      <c r="U432" s="14"/>
      <c r="V432" s="35"/>
      <c r="W432" s="35"/>
      <c r="X432" s="35"/>
      <c r="Y432" s="35"/>
      <c r="Z432" s="11"/>
      <c r="AA432" s="36"/>
      <c r="AB432" s="36"/>
      <c r="AC432" s="36"/>
      <c r="AD432" s="36"/>
      <c r="AE432" s="36"/>
      <c r="AF432" s="36"/>
      <c r="AG432" s="5"/>
    </row>
    <row r="433" spans="1:33" ht="12.75" customHeight="1" x14ac:dyDescent="0.3">
      <c r="A433" s="117"/>
      <c r="B433" s="60"/>
      <c r="C433" s="60"/>
      <c r="D433" s="60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6"/>
      <c r="Q433" s="14"/>
      <c r="R433" s="14"/>
      <c r="S433" s="14"/>
      <c r="T433" s="14"/>
      <c r="U433" s="14"/>
      <c r="V433" s="35"/>
      <c r="W433" s="35"/>
      <c r="X433" s="35"/>
      <c r="Y433" s="35"/>
      <c r="Z433" s="11"/>
      <c r="AA433" s="36"/>
      <c r="AB433" s="36"/>
      <c r="AC433" s="36"/>
      <c r="AD433" s="36"/>
      <c r="AE433" s="36"/>
      <c r="AF433" s="36"/>
      <c r="AG433" s="5"/>
    </row>
    <row r="434" spans="1:33" ht="28.5" customHeight="1" x14ac:dyDescent="0.3">
      <c r="A434" s="97" t="s">
        <v>239</v>
      </c>
      <c r="B434" s="135"/>
      <c r="C434" s="135"/>
      <c r="D434" s="135"/>
      <c r="E434" s="98"/>
      <c r="F434" s="98"/>
      <c r="G434" s="98"/>
      <c r="H434" s="98"/>
      <c r="I434" s="98"/>
      <c r="J434" s="98"/>
      <c r="K434" s="98"/>
      <c r="L434" s="99">
        <f t="shared" ref="L434:P434" si="61">L435+L436+L437+L438</f>
        <v>5000</v>
      </c>
      <c r="M434" s="99">
        <f t="shared" si="61"/>
        <v>5000</v>
      </c>
      <c r="N434" s="99">
        <f t="shared" si="61"/>
        <v>5000</v>
      </c>
      <c r="O434" s="99">
        <f t="shared" si="61"/>
        <v>500000</v>
      </c>
      <c r="P434" s="99">
        <f t="shared" si="61"/>
        <v>515000</v>
      </c>
      <c r="Q434" s="98"/>
      <c r="R434" s="98"/>
      <c r="S434" s="98"/>
      <c r="T434" s="98"/>
      <c r="U434" s="98"/>
      <c r="V434" s="127"/>
      <c r="W434" s="127"/>
      <c r="X434" s="127"/>
      <c r="Y434" s="127"/>
      <c r="Z434" s="128"/>
      <c r="AA434" s="126"/>
      <c r="AB434" s="126"/>
      <c r="AC434" s="126"/>
      <c r="AD434" s="126"/>
      <c r="AE434" s="126"/>
      <c r="AF434" s="126"/>
      <c r="AG434" s="5"/>
    </row>
    <row r="435" spans="1:33" ht="23.25" customHeight="1" x14ac:dyDescent="0.3">
      <c r="A435" s="29" t="s">
        <v>240</v>
      </c>
      <c r="B435" s="60"/>
      <c r="C435" s="60"/>
      <c r="D435" s="60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6"/>
      <c r="Q435" s="14"/>
      <c r="R435" s="14"/>
      <c r="S435" s="14"/>
      <c r="T435" s="14"/>
      <c r="U435" s="14"/>
      <c r="V435" s="35"/>
      <c r="W435" s="35"/>
      <c r="X435" s="35"/>
      <c r="Y435" s="35"/>
      <c r="Z435" s="11"/>
      <c r="AA435" s="36"/>
      <c r="AB435" s="36"/>
      <c r="AC435" s="36"/>
      <c r="AD435" s="36"/>
      <c r="AE435" s="36"/>
      <c r="AF435" s="36"/>
      <c r="AG435" s="5"/>
    </row>
    <row r="436" spans="1:33" ht="12.75" customHeight="1" x14ac:dyDescent="0.3">
      <c r="A436" s="29" t="s">
        <v>241</v>
      </c>
      <c r="B436" s="60"/>
      <c r="C436" s="60"/>
      <c r="D436" s="60"/>
      <c r="E436" s="14"/>
      <c r="F436" s="14"/>
      <c r="G436" s="14"/>
      <c r="H436" s="14"/>
      <c r="I436" s="14"/>
      <c r="J436" s="14"/>
      <c r="K436" s="14"/>
      <c r="L436" s="195"/>
      <c r="M436" s="195"/>
      <c r="N436" s="195"/>
      <c r="O436" s="162">
        <v>450000</v>
      </c>
      <c r="P436" s="16">
        <f t="shared" ref="P436:P438" si="62">O436+N436+M436+L436</f>
        <v>450000</v>
      </c>
      <c r="Q436" s="14"/>
      <c r="R436" s="14"/>
      <c r="S436" s="14"/>
      <c r="T436" s="14"/>
      <c r="U436" s="14"/>
      <c r="V436" s="35"/>
      <c r="W436" s="35"/>
      <c r="X436" s="35"/>
      <c r="Y436" s="35"/>
      <c r="Z436" s="11"/>
      <c r="AA436" s="36"/>
      <c r="AB436" s="36"/>
      <c r="AC436" s="36"/>
      <c r="AD436" s="36"/>
      <c r="AE436" s="36"/>
      <c r="AF436" s="36"/>
      <c r="AG436" s="5"/>
    </row>
    <row r="437" spans="1:33" ht="12.75" customHeight="1" x14ac:dyDescent="0.3">
      <c r="A437" s="39" t="s">
        <v>242</v>
      </c>
      <c r="B437" s="60">
        <v>3</v>
      </c>
      <c r="C437" s="60">
        <v>3</v>
      </c>
      <c r="D437" s="60">
        <v>3</v>
      </c>
      <c r="E437" s="14">
        <v>6</v>
      </c>
      <c r="F437" s="14">
        <f t="shared" ref="F437:F438" si="63">E437+D437+C437+B437</f>
        <v>15</v>
      </c>
      <c r="G437" s="14"/>
      <c r="H437" s="14"/>
      <c r="I437" s="14"/>
      <c r="J437" s="14"/>
      <c r="K437" s="14"/>
      <c r="L437" s="162">
        <v>5000</v>
      </c>
      <c r="M437" s="162">
        <v>5000</v>
      </c>
      <c r="N437" s="162">
        <v>5000</v>
      </c>
      <c r="O437" s="162">
        <v>10000</v>
      </c>
      <c r="P437" s="16">
        <f t="shared" si="62"/>
        <v>25000</v>
      </c>
      <c r="Q437" s="14"/>
      <c r="R437" s="14"/>
      <c r="S437" s="14"/>
      <c r="T437" s="14"/>
      <c r="U437" s="14"/>
      <c r="V437" s="35"/>
      <c r="W437" s="35"/>
      <c r="X437" s="35"/>
      <c r="Y437" s="35"/>
      <c r="Z437" s="11"/>
      <c r="AA437" s="36"/>
      <c r="AB437" s="36"/>
      <c r="AC437" s="36"/>
      <c r="AD437" s="36"/>
      <c r="AE437" s="36"/>
      <c r="AF437" s="36"/>
      <c r="AG437" s="5"/>
    </row>
    <row r="438" spans="1:33" ht="12.75" customHeight="1" x14ac:dyDescent="0.3">
      <c r="A438" s="39" t="s">
        <v>243</v>
      </c>
      <c r="B438" s="60"/>
      <c r="C438" s="60"/>
      <c r="D438" s="60"/>
      <c r="E438" s="14">
        <v>1</v>
      </c>
      <c r="F438" s="14">
        <f t="shared" si="63"/>
        <v>1</v>
      </c>
      <c r="G438" s="14"/>
      <c r="H438" s="14"/>
      <c r="I438" s="14"/>
      <c r="J438" s="14"/>
      <c r="K438" s="14"/>
      <c r="L438" s="195"/>
      <c r="M438" s="195"/>
      <c r="N438" s="195"/>
      <c r="O438" s="162">
        <v>40000</v>
      </c>
      <c r="P438" s="16">
        <f t="shared" si="62"/>
        <v>40000</v>
      </c>
      <c r="Q438" s="14"/>
      <c r="R438" s="14"/>
      <c r="S438" s="14"/>
      <c r="T438" s="14"/>
      <c r="U438" s="14"/>
      <c r="V438" s="35"/>
      <c r="W438" s="35"/>
      <c r="X438" s="35"/>
      <c r="Y438" s="35"/>
      <c r="Z438" s="11"/>
      <c r="AA438" s="36"/>
      <c r="AB438" s="36"/>
      <c r="AC438" s="36"/>
      <c r="AD438" s="36"/>
      <c r="AE438" s="36"/>
      <c r="AF438" s="36"/>
      <c r="AG438" s="5"/>
    </row>
    <row r="439" spans="1:33" ht="12.75" customHeight="1" x14ac:dyDescent="0.3">
      <c r="A439" s="44"/>
      <c r="B439" s="60"/>
      <c r="C439" s="60"/>
      <c r="D439" s="60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6"/>
      <c r="Q439" s="14"/>
      <c r="R439" s="14"/>
      <c r="S439" s="14"/>
      <c r="T439" s="14"/>
      <c r="U439" s="14"/>
      <c r="V439" s="35"/>
      <c r="W439" s="35"/>
      <c r="X439" s="35"/>
      <c r="Y439" s="35"/>
      <c r="Z439" s="11"/>
      <c r="AA439" s="36"/>
      <c r="AB439" s="36"/>
      <c r="AC439" s="36"/>
      <c r="AD439" s="36"/>
      <c r="AE439" s="36"/>
      <c r="AF439" s="36"/>
      <c r="AG439" s="5"/>
    </row>
    <row r="440" spans="1:33" ht="15" customHeight="1" x14ac:dyDescent="0.3">
      <c r="A440" s="165" t="s">
        <v>244</v>
      </c>
      <c r="B440" s="135"/>
      <c r="C440" s="135"/>
      <c r="D440" s="135"/>
      <c r="E440" s="98"/>
      <c r="F440" s="98"/>
      <c r="G440" s="98"/>
      <c r="H440" s="98"/>
      <c r="I440" s="98"/>
      <c r="J440" s="98"/>
      <c r="K440" s="100"/>
      <c r="L440" s="100">
        <f t="shared" ref="L440:O440" si="64">L441+L442+L443+L444</f>
        <v>400000</v>
      </c>
      <c r="M440" s="100">
        <f t="shared" si="64"/>
        <v>0</v>
      </c>
      <c r="N440" s="100">
        <f t="shared" si="64"/>
        <v>49000</v>
      </c>
      <c r="O440" s="100">
        <f t="shared" si="64"/>
        <v>0</v>
      </c>
      <c r="P440" s="100">
        <f>P441+P442+P443+P444</f>
        <v>449000</v>
      </c>
      <c r="Q440" s="98"/>
      <c r="R440" s="98"/>
      <c r="S440" s="98"/>
      <c r="T440" s="98"/>
      <c r="U440" s="98"/>
      <c r="V440" s="127"/>
      <c r="W440" s="127"/>
      <c r="X440" s="127"/>
      <c r="Y440" s="127"/>
      <c r="Z440" s="128"/>
      <c r="AA440" s="126"/>
      <c r="AB440" s="126"/>
      <c r="AC440" s="126"/>
      <c r="AD440" s="126"/>
      <c r="AE440" s="126"/>
      <c r="AF440" s="126"/>
      <c r="AG440" s="5"/>
    </row>
    <row r="441" spans="1:33" ht="12.75" customHeight="1" x14ac:dyDescent="0.3">
      <c r="A441" s="39" t="s">
        <v>245</v>
      </c>
      <c r="B441" s="60"/>
      <c r="C441" s="60"/>
      <c r="D441" s="60">
        <v>30</v>
      </c>
      <c r="E441" s="14"/>
      <c r="F441" s="14">
        <f>E441+D441+C441+B441</f>
        <v>30</v>
      </c>
      <c r="G441" s="14"/>
      <c r="H441" s="14"/>
      <c r="I441" s="14"/>
      <c r="J441" s="14"/>
      <c r="K441" s="16"/>
      <c r="L441" s="16"/>
      <c r="M441" s="16"/>
      <c r="N441" s="16">
        <v>40000</v>
      </c>
      <c r="O441" s="16"/>
      <c r="P441" s="16">
        <f>O441+N441+M441+L441</f>
        <v>40000</v>
      </c>
      <c r="Q441" s="14"/>
      <c r="R441" s="14"/>
      <c r="S441" s="14"/>
      <c r="T441" s="14"/>
      <c r="U441" s="14"/>
      <c r="V441" s="35"/>
      <c r="W441" s="35"/>
      <c r="X441" s="35"/>
      <c r="Y441" s="35"/>
      <c r="Z441" s="11"/>
      <c r="AA441" s="36"/>
      <c r="AB441" s="36"/>
      <c r="AC441" s="36"/>
      <c r="AD441" s="36"/>
      <c r="AE441" s="36"/>
      <c r="AF441" s="36"/>
      <c r="AG441" s="5"/>
    </row>
    <row r="442" spans="1:33" ht="12.75" customHeight="1" x14ac:dyDescent="0.3">
      <c r="A442" s="39" t="s">
        <v>248</v>
      </c>
      <c r="B442" s="60"/>
      <c r="C442" s="60"/>
      <c r="D442" s="60"/>
      <c r="E442" s="14"/>
      <c r="F442" s="14"/>
      <c r="G442" s="14"/>
      <c r="H442" s="14"/>
      <c r="I442" s="14"/>
      <c r="J442" s="14"/>
      <c r="K442" s="16"/>
      <c r="L442" s="16"/>
      <c r="M442" s="16"/>
      <c r="N442" s="16"/>
      <c r="O442" s="16"/>
      <c r="P442" s="16"/>
      <c r="Q442" s="14"/>
      <c r="R442" s="14"/>
      <c r="S442" s="14"/>
      <c r="T442" s="14"/>
      <c r="U442" s="14"/>
      <c r="V442" s="35"/>
      <c r="W442" s="35"/>
      <c r="X442" s="35"/>
      <c r="Y442" s="35"/>
      <c r="Z442" s="11"/>
      <c r="AA442" s="36"/>
      <c r="AB442" s="36"/>
      <c r="AC442" s="36"/>
      <c r="AD442" s="36"/>
      <c r="AE442" s="36"/>
      <c r="AF442" s="36"/>
      <c r="AG442" s="5"/>
    </row>
    <row r="443" spans="1:33" ht="29.25" customHeight="1" x14ac:dyDescent="0.3">
      <c r="A443" s="29" t="s">
        <v>249</v>
      </c>
      <c r="B443" s="60">
        <v>115</v>
      </c>
      <c r="C443" s="60"/>
      <c r="D443" s="60"/>
      <c r="E443" s="14"/>
      <c r="F443" s="14"/>
      <c r="G443" s="14"/>
      <c r="H443" s="14"/>
      <c r="I443" s="14"/>
      <c r="J443" s="14"/>
      <c r="K443" s="16"/>
      <c r="L443" s="16">
        <v>400000</v>
      </c>
      <c r="M443" s="16"/>
      <c r="N443" s="16"/>
      <c r="O443" s="16"/>
      <c r="P443" s="16">
        <f>O443+N443+M443+L443</f>
        <v>400000</v>
      </c>
      <c r="Q443" s="14"/>
      <c r="R443" s="14"/>
      <c r="S443" s="14"/>
      <c r="T443" s="14"/>
      <c r="U443" s="14"/>
      <c r="V443" s="35"/>
      <c r="W443" s="35"/>
      <c r="X443" s="35"/>
      <c r="Y443" s="35"/>
      <c r="Z443" s="11"/>
      <c r="AA443" s="36"/>
      <c r="AB443" s="36"/>
      <c r="AC443" s="36"/>
      <c r="AD443" s="36"/>
      <c r="AE443" s="36"/>
      <c r="AF443" s="36"/>
      <c r="AG443" s="5"/>
    </row>
    <row r="444" spans="1:33" ht="12.75" customHeight="1" x14ac:dyDescent="0.3">
      <c r="A444" s="39" t="s">
        <v>391</v>
      </c>
      <c r="B444" s="60"/>
      <c r="C444" s="60"/>
      <c r="D444" s="60"/>
      <c r="E444" s="14"/>
      <c r="F444" s="14"/>
      <c r="G444" s="14"/>
      <c r="H444" s="14"/>
      <c r="I444" s="14"/>
      <c r="J444" s="14"/>
      <c r="K444" s="16"/>
      <c r="L444" s="16"/>
      <c r="M444" s="16"/>
      <c r="N444" s="16">
        <v>9000</v>
      </c>
      <c r="O444" s="16"/>
      <c r="P444" s="16">
        <f>N444</f>
        <v>9000</v>
      </c>
      <c r="Q444" s="14"/>
      <c r="R444" s="14"/>
      <c r="S444" s="14"/>
      <c r="T444" s="14"/>
      <c r="U444" s="14"/>
      <c r="V444" s="35"/>
      <c r="W444" s="35"/>
      <c r="X444" s="35"/>
      <c r="Y444" s="35"/>
      <c r="Z444" s="11"/>
      <c r="AA444" s="36"/>
      <c r="AB444" s="36"/>
      <c r="AC444" s="36"/>
      <c r="AD444" s="36"/>
      <c r="AE444" s="36"/>
      <c r="AF444" s="36"/>
      <c r="AG444" s="5"/>
    </row>
    <row r="445" spans="1:33" s="253" customFormat="1" ht="12.75" customHeight="1" x14ac:dyDescent="0.3">
      <c r="A445" s="280"/>
      <c r="B445" s="210"/>
      <c r="C445" s="210"/>
      <c r="D445" s="210"/>
      <c r="E445" s="211"/>
      <c r="F445" s="211"/>
      <c r="G445" s="211"/>
      <c r="H445" s="211"/>
      <c r="I445" s="211"/>
      <c r="J445" s="211"/>
      <c r="K445" s="281"/>
      <c r="L445" s="281"/>
      <c r="M445" s="281"/>
      <c r="N445" s="281"/>
      <c r="O445" s="281"/>
      <c r="P445" s="281"/>
      <c r="Q445" s="211"/>
      <c r="R445" s="211"/>
      <c r="S445" s="211"/>
      <c r="T445" s="211"/>
      <c r="U445" s="211"/>
      <c r="V445" s="213"/>
      <c r="W445" s="213"/>
      <c r="X445" s="213"/>
      <c r="Y445" s="213"/>
      <c r="Z445" s="214"/>
      <c r="AA445" s="215"/>
      <c r="AB445" s="215"/>
      <c r="AC445" s="215"/>
      <c r="AD445" s="215"/>
      <c r="AE445" s="215"/>
      <c r="AF445" s="215"/>
      <c r="AG445" s="5"/>
    </row>
    <row r="446" spans="1:33" ht="24.75" customHeight="1" x14ac:dyDescent="0.3">
      <c r="A446" s="196" t="s">
        <v>251</v>
      </c>
      <c r="B446" s="135"/>
      <c r="C446" s="135"/>
      <c r="D446" s="135"/>
      <c r="E446" s="98"/>
      <c r="F446" s="98"/>
      <c r="G446" s="98"/>
      <c r="H446" s="98"/>
      <c r="I446" s="98"/>
      <c r="J446" s="98"/>
      <c r="K446" s="98"/>
      <c r="L446" s="100">
        <f t="shared" ref="L446:P446" si="65">L447+L448+L449</f>
        <v>0</v>
      </c>
      <c r="M446" s="197">
        <f t="shared" si="65"/>
        <v>800000</v>
      </c>
      <c r="N446" s="197">
        <f t="shared" si="65"/>
        <v>0</v>
      </c>
      <c r="O446" s="197">
        <f t="shared" si="65"/>
        <v>0</v>
      </c>
      <c r="P446" s="197">
        <f t="shared" si="65"/>
        <v>800000</v>
      </c>
      <c r="Q446" s="98"/>
      <c r="R446" s="98"/>
      <c r="S446" s="98"/>
      <c r="T446" s="98"/>
      <c r="U446" s="98"/>
      <c r="V446" s="127"/>
      <c r="W446" s="127"/>
      <c r="X446" s="127"/>
      <c r="Y446" s="127"/>
      <c r="Z446" s="128"/>
      <c r="AA446" s="126"/>
      <c r="AB446" s="126"/>
      <c r="AC446" s="126"/>
      <c r="AD446" s="126"/>
      <c r="AE446" s="126"/>
      <c r="AF446" s="126"/>
      <c r="AG446" s="5"/>
    </row>
    <row r="447" spans="1:33" ht="12.75" customHeight="1" x14ac:dyDescent="0.3">
      <c r="A447" s="39" t="s">
        <v>254</v>
      </c>
      <c r="B447" s="60"/>
      <c r="C447" s="60" t="s">
        <v>255</v>
      </c>
      <c r="D447" s="60"/>
      <c r="E447" s="14"/>
      <c r="F447" s="14">
        <v>350</v>
      </c>
      <c r="G447" s="14"/>
      <c r="H447" s="14"/>
      <c r="I447" s="14"/>
      <c r="J447" s="14"/>
      <c r="K447" s="14"/>
      <c r="L447" s="16"/>
      <c r="M447" s="16">
        <v>400000</v>
      </c>
      <c r="N447" s="16"/>
      <c r="O447" s="16"/>
      <c r="P447" s="16">
        <f t="shared" ref="P447:P449" si="66">O447+N447+M447+L447</f>
        <v>400000</v>
      </c>
      <c r="Q447" s="14"/>
      <c r="R447" s="14"/>
      <c r="S447" s="14"/>
      <c r="T447" s="14"/>
      <c r="U447" s="14"/>
      <c r="V447" s="35"/>
      <c r="W447" s="35"/>
      <c r="X447" s="35"/>
      <c r="Y447" s="35"/>
      <c r="Z447" s="11"/>
      <c r="AA447" s="36"/>
      <c r="AB447" s="36"/>
      <c r="AC447" s="36"/>
      <c r="AD447" s="36"/>
      <c r="AE447" s="36"/>
      <c r="AF447" s="36"/>
      <c r="AG447" s="5"/>
    </row>
    <row r="448" spans="1:33" ht="12.75" customHeight="1" x14ac:dyDescent="0.3">
      <c r="A448" s="39" t="s">
        <v>256</v>
      </c>
      <c r="B448" s="60"/>
      <c r="C448" s="60" t="s">
        <v>257</v>
      </c>
      <c r="D448" s="60"/>
      <c r="E448" s="14"/>
      <c r="F448" s="14" t="s">
        <v>257</v>
      </c>
      <c r="G448" s="14"/>
      <c r="H448" s="14"/>
      <c r="I448" s="14"/>
      <c r="J448" s="14"/>
      <c r="K448" s="14"/>
      <c r="L448" s="16"/>
      <c r="M448" s="16">
        <v>350000</v>
      </c>
      <c r="N448" s="16"/>
      <c r="O448" s="16"/>
      <c r="P448" s="16">
        <f t="shared" si="66"/>
        <v>350000</v>
      </c>
      <c r="Q448" s="14"/>
      <c r="R448" s="14"/>
      <c r="S448" s="14"/>
      <c r="T448" s="14"/>
      <c r="U448" s="14"/>
      <c r="V448" s="35"/>
      <c r="W448" s="35"/>
      <c r="X448" s="35"/>
      <c r="Y448" s="35"/>
      <c r="Z448" s="11"/>
      <c r="AA448" s="36"/>
      <c r="AB448" s="36"/>
      <c r="AC448" s="36"/>
      <c r="AD448" s="36"/>
      <c r="AE448" s="36"/>
      <c r="AF448" s="36"/>
      <c r="AG448" s="5"/>
    </row>
    <row r="449" spans="1:33" ht="12.75" customHeight="1" x14ac:dyDescent="0.3">
      <c r="A449" s="39" t="s">
        <v>259</v>
      </c>
      <c r="B449" s="60"/>
      <c r="C449" s="60" t="s">
        <v>260</v>
      </c>
      <c r="D449" s="60"/>
      <c r="E449" s="14"/>
      <c r="F449" s="14" t="s">
        <v>261</v>
      </c>
      <c r="G449" s="14"/>
      <c r="H449" s="14"/>
      <c r="I449" s="14"/>
      <c r="J449" s="14"/>
      <c r="K449" s="14"/>
      <c r="L449" s="16"/>
      <c r="M449" s="16">
        <v>50000</v>
      </c>
      <c r="N449" s="16"/>
      <c r="O449" s="16"/>
      <c r="P449" s="16">
        <f t="shared" si="66"/>
        <v>50000</v>
      </c>
      <c r="Q449" s="14"/>
      <c r="R449" s="14"/>
      <c r="S449" s="14"/>
      <c r="T449" s="14"/>
      <c r="U449" s="14"/>
      <c r="V449" s="35"/>
      <c r="W449" s="35"/>
      <c r="X449" s="35"/>
      <c r="Y449" s="35"/>
      <c r="Z449" s="11"/>
      <c r="AA449" s="36"/>
      <c r="AB449" s="36"/>
      <c r="AC449" s="36"/>
      <c r="AD449" s="36"/>
      <c r="AE449" s="36"/>
      <c r="AF449" s="36"/>
      <c r="AG449" s="5"/>
    </row>
    <row r="450" spans="1:33" ht="12.75" customHeight="1" x14ac:dyDescent="0.3">
      <c r="A450" s="44"/>
      <c r="B450" s="60"/>
      <c r="C450" s="60"/>
      <c r="D450" s="60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6"/>
      <c r="Q450" s="14"/>
      <c r="R450" s="14"/>
      <c r="S450" s="14"/>
      <c r="T450" s="14"/>
      <c r="U450" s="14"/>
      <c r="V450" s="35"/>
      <c r="W450" s="35"/>
      <c r="X450" s="35"/>
      <c r="Y450" s="35"/>
      <c r="Z450" s="11"/>
      <c r="AA450" s="36"/>
      <c r="AB450" s="36"/>
      <c r="AC450" s="36"/>
      <c r="AD450" s="36"/>
      <c r="AE450" s="36"/>
      <c r="AF450" s="36"/>
      <c r="AG450" s="5"/>
    </row>
    <row r="451" spans="1:33" ht="15" customHeight="1" x14ac:dyDescent="0.3">
      <c r="A451" s="165" t="s">
        <v>263</v>
      </c>
      <c r="B451" s="135"/>
      <c r="C451" s="135"/>
      <c r="D451" s="135"/>
      <c r="E451" s="98"/>
      <c r="F451" s="98"/>
      <c r="G451" s="98"/>
      <c r="H451" s="98"/>
      <c r="I451" s="98"/>
      <c r="J451" s="98"/>
      <c r="K451" s="98"/>
      <c r="L451" s="99">
        <f t="shared" ref="L451:P451" si="67">L454</f>
        <v>1250</v>
      </c>
      <c r="M451" s="99">
        <f t="shared" si="67"/>
        <v>1250</v>
      </c>
      <c r="N451" s="99">
        <f t="shared" si="67"/>
        <v>1250</v>
      </c>
      <c r="O451" s="99">
        <f t="shared" si="67"/>
        <v>1250</v>
      </c>
      <c r="P451" s="99">
        <f t="shared" si="67"/>
        <v>5000</v>
      </c>
      <c r="Q451" s="98"/>
      <c r="R451" s="98"/>
      <c r="S451" s="98"/>
      <c r="T451" s="98"/>
      <c r="U451" s="98"/>
      <c r="V451" s="127"/>
      <c r="W451" s="127"/>
      <c r="X451" s="127"/>
      <c r="Y451" s="127"/>
      <c r="Z451" s="128"/>
      <c r="AA451" s="126"/>
      <c r="AB451" s="126"/>
      <c r="AC451" s="126"/>
      <c r="AD451" s="126"/>
      <c r="AE451" s="126"/>
      <c r="AF451" s="126"/>
      <c r="AG451" s="5"/>
    </row>
    <row r="452" spans="1:33" ht="39.75" customHeight="1" x14ac:dyDescent="0.3">
      <c r="A452" s="29" t="s">
        <v>267</v>
      </c>
      <c r="B452" s="60" t="s">
        <v>206</v>
      </c>
      <c r="C452" s="60" t="s">
        <v>206</v>
      </c>
      <c r="D452" s="60" t="s">
        <v>206</v>
      </c>
      <c r="E452" s="47" t="s">
        <v>206</v>
      </c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6"/>
      <c r="Q452" s="14"/>
      <c r="R452" s="14"/>
      <c r="S452" s="14"/>
      <c r="T452" s="14"/>
      <c r="U452" s="14"/>
      <c r="V452" s="35"/>
      <c r="W452" s="35"/>
      <c r="X452" s="35"/>
      <c r="Y452" s="35"/>
      <c r="Z452" s="11"/>
      <c r="AA452" s="36"/>
      <c r="AB452" s="36"/>
      <c r="AC452" s="36"/>
      <c r="AD452" s="36"/>
      <c r="AE452" s="36"/>
      <c r="AF452" s="36"/>
      <c r="AG452" s="5"/>
    </row>
    <row r="453" spans="1:33" ht="12.75" customHeight="1" x14ac:dyDescent="0.3">
      <c r="A453" s="39" t="s">
        <v>268</v>
      </c>
      <c r="B453" s="60"/>
      <c r="C453" s="60"/>
      <c r="D453" s="60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6"/>
      <c r="Q453" s="14"/>
      <c r="R453" s="14"/>
      <c r="S453" s="14"/>
      <c r="T453" s="14"/>
      <c r="U453" s="14"/>
      <c r="V453" s="35"/>
      <c r="W453" s="35"/>
      <c r="X453" s="35"/>
      <c r="Y453" s="35"/>
      <c r="Z453" s="11"/>
      <c r="AA453" s="36"/>
      <c r="AB453" s="36"/>
      <c r="AC453" s="36"/>
      <c r="AD453" s="36"/>
      <c r="AE453" s="36"/>
      <c r="AF453" s="36"/>
      <c r="AG453" s="5"/>
    </row>
    <row r="454" spans="1:33" ht="12.75" customHeight="1" x14ac:dyDescent="0.3">
      <c r="A454" s="39" t="s">
        <v>270</v>
      </c>
      <c r="B454" s="60">
        <v>1</v>
      </c>
      <c r="C454" s="60">
        <v>1</v>
      </c>
      <c r="D454" s="60">
        <v>1</v>
      </c>
      <c r="E454" s="14">
        <v>1</v>
      </c>
      <c r="F454" s="14">
        <f>E454+D454+C454+B454</f>
        <v>4</v>
      </c>
      <c r="G454" s="14"/>
      <c r="H454" s="14"/>
      <c r="I454" s="14"/>
      <c r="J454" s="14"/>
      <c r="K454" s="14"/>
      <c r="L454" s="162">
        <v>1250</v>
      </c>
      <c r="M454" s="162">
        <v>1250</v>
      </c>
      <c r="N454" s="162">
        <v>1250</v>
      </c>
      <c r="O454" s="162">
        <v>1250</v>
      </c>
      <c r="P454" s="16">
        <f>O454+N454+M454+L454</f>
        <v>5000</v>
      </c>
      <c r="Q454" s="14"/>
      <c r="R454" s="14"/>
      <c r="S454" s="14"/>
      <c r="T454" s="14"/>
      <c r="U454" s="14"/>
      <c r="V454" s="35"/>
      <c r="W454" s="35"/>
      <c r="X454" s="35"/>
      <c r="Y454" s="35"/>
      <c r="Z454" s="11"/>
      <c r="AA454" s="36"/>
      <c r="AB454" s="36"/>
      <c r="AC454" s="36"/>
      <c r="AD454" s="36"/>
      <c r="AE454" s="36"/>
      <c r="AF454" s="36"/>
      <c r="AG454" s="5"/>
    </row>
    <row r="455" spans="1:33" ht="12.75" customHeight="1" x14ac:dyDescent="0.3">
      <c r="A455" s="44"/>
      <c r="B455" s="60"/>
      <c r="C455" s="60"/>
      <c r="D455" s="60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6"/>
      <c r="Q455" s="14"/>
      <c r="R455" s="14"/>
      <c r="S455" s="14"/>
      <c r="T455" s="14"/>
      <c r="U455" s="14"/>
      <c r="V455" s="35"/>
      <c r="W455" s="35"/>
      <c r="X455" s="35"/>
      <c r="Y455" s="35"/>
      <c r="Z455" s="11"/>
      <c r="AA455" s="36"/>
      <c r="AB455" s="36"/>
      <c r="AC455" s="36"/>
      <c r="AD455" s="36"/>
      <c r="AE455" s="36"/>
      <c r="AF455" s="36"/>
      <c r="AG455" s="5"/>
    </row>
    <row r="456" spans="1:33" ht="15" customHeight="1" x14ac:dyDescent="0.3">
      <c r="A456" s="198" t="s">
        <v>273</v>
      </c>
      <c r="B456" s="189"/>
      <c r="C456" s="189"/>
      <c r="D456" s="189"/>
      <c r="E456" s="190"/>
      <c r="F456" s="190"/>
      <c r="G456" s="190"/>
      <c r="H456" s="190"/>
      <c r="I456" s="190"/>
      <c r="J456" s="190"/>
      <c r="K456" s="190"/>
      <c r="L456" s="191">
        <f>L457+L458+L459+L460+L461+L462</f>
        <v>160000</v>
      </c>
      <c r="M456" s="191">
        <f t="shared" ref="M456:P456" si="68">M457+M458+M459+M460+M461+M462</f>
        <v>110000</v>
      </c>
      <c r="N456" s="191">
        <f t="shared" si="68"/>
        <v>85000</v>
      </c>
      <c r="O456" s="191">
        <f t="shared" si="68"/>
        <v>135000</v>
      </c>
      <c r="P456" s="191">
        <f t="shared" si="68"/>
        <v>490000</v>
      </c>
      <c r="Q456" s="190"/>
      <c r="R456" s="190"/>
      <c r="S456" s="190"/>
      <c r="T456" s="190"/>
      <c r="U456" s="190"/>
      <c r="V456" s="192"/>
      <c r="W456" s="192"/>
      <c r="X456" s="192"/>
      <c r="Y456" s="192"/>
      <c r="Z456" s="193"/>
      <c r="AA456" s="194"/>
      <c r="AB456" s="194"/>
      <c r="AC456" s="194"/>
      <c r="AD456" s="194"/>
      <c r="AE456" s="194"/>
      <c r="AF456" s="194"/>
      <c r="AG456" s="5"/>
    </row>
    <row r="457" spans="1:33" ht="12.75" customHeight="1" x14ac:dyDescent="0.3">
      <c r="A457" s="71" t="s">
        <v>278</v>
      </c>
      <c r="B457" s="60">
        <v>2</v>
      </c>
      <c r="C457" s="60">
        <v>2</v>
      </c>
      <c r="D457" s="60">
        <v>2</v>
      </c>
      <c r="E457" s="14">
        <v>2</v>
      </c>
      <c r="F457" s="14">
        <f>E457+D457+C457+B457</f>
        <v>8</v>
      </c>
      <c r="G457" s="14"/>
      <c r="H457" s="14"/>
      <c r="I457" s="14"/>
      <c r="J457" s="14"/>
      <c r="K457" s="14"/>
      <c r="L457" s="16">
        <v>10000</v>
      </c>
      <c r="M457" s="16">
        <v>10000</v>
      </c>
      <c r="N457" s="16">
        <v>10000</v>
      </c>
      <c r="O457" s="16">
        <v>10000</v>
      </c>
      <c r="P457" s="16">
        <f>O457+N457+M457+L457</f>
        <v>40000</v>
      </c>
      <c r="Q457" s="14"/>
      <c r="R457" s="14"/>
      <c r="S457" s="14"/>
      <c r="T457" s="14"/>
      <c r="U457" s="14"/>
      <c r="V457" s="35"/>
      <c r="W457" s="35"/>
      <c r="X457" s="35"/>
      <c r="Y457" s="35"/>
      <c r="Z457" s="11"/>
      <c r="AA457" s="36"/>
      <c r="AB457" s="36"/>
      <c r="AC457" s="36"/>
      <c r="AD457" s="36"/>
      <c r="AE457" s="36"/>
      <c r="AF457" s="36"/>
      <c r="AG457" s="5"/>
    </row>
    <row r="458" spans="1:33" ht="12.75" customHeight="1" x14ac:dyDescent="0.3">
      <c r="A458" s="71" t="s">
        <v>281</v>
      </c>
      <c r="B458" s="60"/>
      <c r="C458" s="60"/>
      <c r="D458" s="60"/>
      <c r="E458" s="14"/>
      <c r="F458" s="14"/>
      <c r="G458" s="14"/>
      <c r="H458" s="14"/>
      <c r="I458" s="14"/>
      <c r="J458" s="14"/>
      <c r="K458" s="14"/>
      <c r="L458" s="16"/>
      <c r="M458" s="16"/>
      <c r="N458" s="16"/>
      <c r="O458" s="16"/>
      <c r="P458" s="16"/>
      <c r="Q458" s="14"/>
      <c r="R458" s="14"/>
      <c r="S458" s="14"/>
      <c r="T458" s="14"/>
      <c r="U458" s="14"/>
      <c r="V458" s="35"/>
      <c r="W458" s="35"/>
      <c r="X458" s="35"/>
      <c r="Y458" s="35"/>
      <c r="Z458" s="11"/>
      <c r="AA458" s="36"/>
      <c r="AB458" s="36"/>
      <c r="AC458" s="36"/>
      <c r="AD458" s="36"/>
      <c r="AE458" s="36"/>
      <c r="AF458" s="36"/>
      <c r="AG458" s="5"/>
    </row>
    <row r="459" spans="1:33" ht="12.75" customHeight="1" x14ac:dyDescent="0.3">
      <c r="A459" s="71" t="s">
        <v>282</v>
      </c>
      <c r="B459" s="60">
        <v>1</v>
      </c>
      <c r="C459" s="60"/>
      <c r="D459" s="60"/>
      <c r="E459" s="14"/>
      <c r="F459" s="14">
        <f>E459+D459+C459+B459</f>
        <v>1</v>
      </c>
      <c r="G459" s="14"/>
      <c r="H459" s="14"/>
      <c r="I459" s="14"/>
      <c r="J459" s="14"/>
      <c r="K459" s="14"/>
      <c r="L459" s="16"/>
      <c r="M459" s="16"/>
      <c r="N459" s="16"/>
      <c r="O459" s="16"/>
      <c r="P459" s="16"/>
      <c r="Q459" s="14"/>
      <c r="R459" s="14"/>
      <c r="S459" s="14"/>
      <c r="T459" s="14"/>
      <c r="U459" s="14"/>
      <c r="V459" s="35"/>
      <c r="W459" s="35"/>
      <c r="X459" s="35"/>
      <c r="Y459" s="35"/>
      <c r="Z459" s="11"/>
      <c r="AA459" s="36"/>
      <c r="AB459" s="36"/>
      <c r="AC459" s="36"/>
      <c r="AD459" s="36"/>
      <c r="AE459" s="36"/>
      <c r="AF459" s="36"/>
      <c r="AG459" s="5"/>
    </row>
    <row r="460" spans="1:33" ht="12.75" customHeight="1" x14ac:dyDescent="0.3">
      <c r="A460" s="71" t="s">
        <v>283</v>
      </c>
      <c r="B460" s="60" t="s">
        <v>191</v>
      </c>
      <c r="C460" s="60" t="s">
        <v>191</v>
      </c>
      <c r="D460" s="60" t="s">
        <v>191</v>
      </c>
      <c r="E460" s="14" t="s">
        <v>191</v>
      </c>
      <c r="F460" s="14"/>
      <c r="G460" s="14"/>
      <c r="H460" s="14"/>
      <c r="I460" s="14"/>
      <c r="J460" s="14"/>
      <c r="K460" s="14"/>
      <c r="L460" s="16"/>
      <c r="M460" s="16"/>
      <c r="N460" s="16"/>
      <c r="O460" s="16"/>
      <c r="P460" s="16"/>
      <c r="Q460" s="14"/>
      <c r="R460" s="14"/>
      <c r="S460" s="14"/>
      <c r="T460" s="14"/>
      <c r="U460" s="14"/>
      <c r="V460" s="35"/>
      <c r="W460" s="35"/>
      <c r="X460" s="35"/>
      <c r="Y460" s="35"/>
      <c r="Z460" s="11"/>
      <c r="AA460" s="36"/>
      <c r="AB460" s="36"/>
      <c r="AC460" s="36"/>
      <c r="AD460" s="36"/>
      <c r="AE460" s="36"/>
      <c r="AF460" s="36"/>
      <c r="AG460" s="5"/>
    </row>
    <row r="461" spans="1:33" ht="12.75" customHeight="1" x14ac:dyDescent="0.3">
      <c r="A461" s="39" t="s">
        <v>284</v>
      </c>
      <c r="B461" s="60" t="s">
        <v>191</v>
      </c>
      <c r="C461" s="60"/>
      <c r="D461" s="60"/>
      <c r="E461" s="14" t="s">
        <v>191</v>
      </c>
      <c r="F461" s="14"/>
      <c r="G461" s="14"/>
      <c r="H461" s="14"/>
      <c r="I461" s="14"/>
      <c r="J461" s="14"/>
      <c r="K461" s="14"/>
      <c r="L461" s="16">
        <v>50000</v>
      </c>
      <c r="M461" s="16"/>
      <c r="N461" s="16"/>
      <c r="O461" s="16">
        <v>50000</v>
      </c>
      <c r="P461" s="16">
        <f>O461+N461+M461+L461</f>
        <v>100000</v>
      </c>
      <c r="Q461" s="14"/>
      <c r="R461" s="14"/>
      <c r="S461" s="14"/>
      <c r="T461" s="14"/>
      <c r="U461" s="14"/>
      <c r="V461" s="35"/>
      <c r="W461" s="35"/>
      <c r="X461" s="35"/>
      <c r="Y461" s="35"/>
      <c r="Z461" s="11"/>
      <c r="AA461" s="36"/>
      <c r="AB461" s="36"/>
      <c r="AC461" s="36"/>
      <c r="AD461" s="36"/>
      <c r="AE461" s="36"/>
      <c r="AF461" s="36"/>
      <c r="AG461" s="5"/>
    </row>
    <row r="462" spans="1:33" ht="12.75" customHeight="1" x14ac:dyDescent="0.3">
      <c r="A462" s="273" t="s">
        <v>456</v>
      </c>
      <c r="B462" s="60">
        <v>3</v>
      </c>
      <c r="C462" s="60">
        <v>3</v>
      </c>
      <c r="D462" s="60">
        <v>3</v>
      </c>
      <c r="E462" s="14">
        <v>3</v>
      </c>
      <c r="F462" s="14">
        <v>12</v>
      </c>
      <c r="G462" s="14"/>
      <c r="H462" s="14"/>
      <c r="I462" s="14"/>
      <c r="J462" s="14"/>
      <c r="K462" s="14"/>
      <c r="L462" s="162">
        <v>100000</v>
      </c>
      <c r="M462" s="162">
        <v>100000</v>
      </c>
      <c r="N462" s="162">
        <v>75000</v>
      </c>
      <c r="O462" s="162">
        <v>75000</v>
      </c>
      <c r="P462" s="88">
        <f>O462+N462+M462+L462</f>
        <v>350000</v>
      </c>
      <c r="Q462" s="14"/>
      <c r="R462" s="14"/>
      <c r="S462" s="14"/>
      <c r="T462" s="14"/>
      <c r="U462" s="14"/>
      <c r="V462" s="35"/>
      <c r="W462" s="35"/>
      <c r="X462" s="35"/>
      <c r="Y462" s="35"/>
      <c r="Z462" s="11"/>
      <c r="AA462" s="36"/>
      <c r="AB462" s="36"/>
      <c r="AC462" s="36"/>
      <c r="AD462" s="36"/>
      <c r="AE462" s="36"/>
      <c r="AF462" s="36"/>
      <c r="AG462" s="5"/>
    </row>
    <row r="463" spans="1:33" s="253" customFormat="1" ht="12.75" customHeight="1" x14ac:dyDescent="0.3">
      <c r="A463" s="274"/>
      <c r="B463" s="210"/>
      <c r="C463" s="210"/>
      <c r="D463" s="210"/>
      <c r="E463" s="211"/>
      <c r="F463" s="211"/>
      <c r="G463" s="211"/>
      <c r="H463" s="211"/>
      <c r="I463" s="211"/>
      <c r="J463" s="211"/>
      <c r="K463" s="211"/>
      <c r="L463" s="212"/>
      <c r="M463" s="212"/>
      <c r="N463" s="212"/>
      <c r="O463" s="212"/>
      <c r="P463" s="212"/>
      <c r="Q463" s="211"/>
      <c r="R463" s="211"/>
      <c r="S463" s="211"/>
      <c r="T463" s="211"/>
      <c r="U463" s="211"/>
      <c r="V463" s="213"/>
      <c r="W463" s="213"/>
      <c r="X463" s="213"/>
      <c r="Y463" s="213"/>
      <c r="Z463" s="214"/>
      <c r="AA463" s="215"/>
      <c r="AB463" s="215"/>
      <c r="AC463" s="215"/>
      <c r="AD463" s="215"/>
      <c r="AE463" s="215"/>
      <c r="AF463" s="215"/>
      <c r="AG463" s="5"/>
    </row>
    <row r="464" spans="1:33" ht="12.75" customHeight="1" x14ac:dyDescent="0.3">
      <c r="A464" s="198" t="s">
        <v>286</v>
      </c>
      <c r="B464" s="189"/>
      <c r="C464" s="189"/>
      <c r="D464" s="189"/>
      <c r="E464" s="190"/>
      <c r="F464" s="190"/>
      <c r="G464" s="190"/>
      <c r="H464" s="190"/>
      <c r="I464" s="190"/>
      <c r="J464" s="190"/>
      <c r="K464" s="190"/>
      <c r="L464" s="199">
        <f>SUM(L466:L475)</f>
        <v>1332500</v>
      </c>
      <c r="M464" s="199">
        <f>SUM(M466:M475)</f>
        <v>1337500</v>
      </c>
      <c r="N464" s="199">
        <f>SUM(N466:N475)</f>
        <v>1437500</v>
      </c>
      <c r="O464" s="199">
        <f>SUM(O466:O475)</f>
        <v>1380500</v>
      </c>
      <c r="P464" s="199">
        <f>SUM(P466:P475)</f>
        <v>5488000</v>
      </c>
      <c r="Q464" s="190"/>
      <c r="R464" s="190"/>
      <c r="S464" s="190"/>
      <c r="T464" s="190"/>
      <c r="U464" s="190"/>
      <c r="V464" s="192"/>
      <c r="W464" s="192"/>
      <c r="X464" s="192"/>
      <c r="Y464" s="192"/>
      <c r="Z464" s="193"/>
      <c r="AA464" s="194"/>
      <c r="AB464" s="194"/>
      <c r="AC464" s="194"/>
      <c r="AD464" s="194"/>
      <c r="AE464" s="194"/>
      <c r="AF464" s="194"/>
      <c r="AG464" s="5"/>
    </row>
    <row r="465" spans="1:33" ht="12.75" customHeight="1" x14ac:dyDescent="0.3">
      <c r="A465" s="39" t="s">
        <v>288</v>
      </c>
      <c r="B465" s="60"/>
      <c r="C465" s="60"/>
      <c r="D465" s="60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49"/>
      <c r="R465" s="14"/>
      <c r="S465" s="14"/>
      <c r="T465" s="14"/>
      <c r="U465" s="14"/>
      <c r="V465" s="35"/>
      <c r="W465" s="35"/>
      <c r="X465" s="35"/>
      <c r="Y465" s="35"/>
      <c r="Z465" s="11"/>
      <c r="AA465" s="36"/>
      <c r="AB465" s="36"/>
      <c r="AC465" s="36"/>
      <c r="AD465" s="36"/>
      <c r="AE465" s="36"/>
      <c r="AF465" s="36"/>
      <c r="AG465" s="5"/>
    </row>
    <row r="466" spans="1:33" ht="12.75" customHeight="1" x14ac:dyDescent="0.3">
      <c r="A466" s="39" t="s">
        <v>289</v>
      </c>
      <c r="B466" s="60">
        <v>6</v>
      </c>
      <c r="C466" s="60">
        <v>6</v>
      </c>
      <c r="D466" s="60">
        <v>6</v>
      </c>
      <c r="E466" s="14">
        <v>6</v>
      </c>
      <c r="F466" s="14">
        <f t="shared" ref="F466:F467" si="69">E466+D466+C466+B466</f>
        <v>24</v>
      </c>
      <c r="G466" s="14"/>
      <c r="H466" s="14"/>
      <c r="I466" s="14"/>
      <c r="J466" s="14"/>
      <c r="K466" s="14"/>
      <c r="L466" s="162">
        <v>5000</v>
      </c>
      <c r="M466" s="162">
        <v>5000</v>
      </c>
      <c r="N466" s="162">
        <v>5000</v>
      </c>
      <c r="O466" s="162">
        <v>5000</v>
      </c>
      <c r="P466" s="162">
        <f t="shared" ref="P466:P467" si="70">O466+N466+M466+L466</f>
        <v>20000</v>
      </c>
      <c r="Q466" s="14"/>
      <c r="R466" s="14"/>
      <c r="S466" s="14"/>
      <c r="T466" s="14"/>
      <c r="U466" s="14"/>
      <c r="V466" s="35"/>
      <c r="W466" s="35"/>
      <c r="X466" s="35"/>
      <c r="Y466" s="35"/>
      <c r="Z466" s="11"/>
      <c r="AA466" s="36"/>
      <c r="AB466" s="36"/>
      <c r="AC466" s="36"/>
      <c r="AD466" s="36"/>
      <c r="AE466" s="36"/>
      <c r="AF466" s="36"/>
      <c r="AG466" s="5"/>
    </row>
    <row r="467" spans="1:33" ht="12.75" customHeight="1" x14ac:dyDescent="0.3">
      <c r="A467" s="39" t="s">
        <v>290</v>
      </c>
      <c r="B467" s="60">
        <v>21</v>
      </c>
      <c r="C467" s="60">
        <v>21</v>
      </c>
      <c r="D467" s="60">
        <v>21</v>
      </c>
      <c r="E467" s="14">
        <v>21</v>
      </c>
      <c r="F467" s="14">
        <f t="shared" si="69"/>
        <v>84</v>
      </c>
      <c r="G467" s="14"/>
      <c r="H467" s="14"/>
      <c r="I467" s="14"/>
      <c r="J467" s="14"/>
      <c r="K467" s="14"/>
      <c r="L467" s="162">
        <v>157500</v>
      </c>
      <c r="M467" s="162">
        <v>157500</v>
      </c>
      <c r="N467" s="162">
        <v>157500</v>
      </c>
      <c r="O467" s="162">
        <v>157500</v>
      </c>
      <c r="P467" s="162">
        <f t="shared" si="70"/>
        <v>630000</v>
      </c>
      <c r="Q467" s="14"/>
      <c r="R467" s="14"/>
      <c r="S467" s="14"/>
      <c r="T467" s="14"/>
      <c r="U467" s="14"/>
      <c r="V467" s="35"/>
      <c r="W467" s="35"/>
      <c r="X467" s="35"/>
      <c r="Y467" s="35"/>
      <c r="Z467" s="11"/>
      <c r="AA467" s="36"/>
      <c r="AB467" s="36"/>
      <c r="AC467" s="36"/>
      <c r="AD467" s="36"/>
      <c r="AE467" s="36"/>
      <c r="AF467" s="36"/>
      <c r="AG467" s="5"/>
    </row>
    <row r="468" spans="1:33" ht="12.75" customHeight="1" x14ac:dyDescent="0.3">
      <c r="A468" s="39" t="s">
        <v>292</v>
      </c>
      <c r="B468" s="60"/>
      <c r="C468" s="60"/>
      <c r="D468" s="60"/>
      <c r="E468" s="14"/>
      <c r="F468" s="14"/>
      <c r="G468" s="14"/>
      <c r="H468" s="14"/>
      <c r="I468" s="14"/>
      <c r="J468" s="14"/>
      <c r="K468" s="14"/>
      <c r="L468" s="195"/>
      <c r="M468" s="195"/>
      <c r="N468" s="195"/>
      <c r="O468" s="195"/>
      <c r="P468" s="195"/>
      <c r="Q468" s="14"/>
      <c r="R468" s="14"/>
      <c r="S468" s="14"/>
      <c r="T468" s="14"/>
      <c r="U468" s="14"/>
      <c r="V468" s="35"/>
      <c r="W468" s="35"/>
      <c r="X468" s="35"/>
      <c r="Y468" s="35"/>
      <c r="Z468" s="11"/>
      <c r="AA468" s="36"/>
      <c r="AB468" s="36"/>
      <c r="AC468" s="36"/>
      <c r="AD468" s="36"/>
      <c r="AE468" s="36"/>
      <c r="AF468" s="36"/>
      <c r="AG468" s="5"/>
    </row>
    <row r="469" spans="1:33" ht="12.75" customHeight="1" x14ac:dyDescent="0.3">
      <c r="A469" s="39" t="s">
        <v>295</v>
      </c>
      <c r="B469" s="60"/>
      <c r="C469" s="60"/>
      <c r="D469" s="60">
        <v>1</v>
      </c>
      <c r="E469" s="14"/>
      <c r="F469" s="14">
        <f t="shared" ref="F469:F470" si="71">E469+D469+C469+B469</f>
        <v>1</v>
      </c>
      <c r="G469" s="14"/>
      <c r="H469" s="14"/>
      <c r="I469" s="14"/>
      <c r="J469" s="14"/>
      <c r="K469" s="14"/>
      <c r="L469" s="195"/>
      <c r="M469" s="195"/>
      <c r="N469" s="162">
        <v>40000</v>
      </c>
      <c r="O469" s="195"/>
      <c r="P469" s="162">
        <f t="shared" ref="P469:P470" si="72">O469+N469+M469+L469</f>
        <v>40000</v>
      </c>
      <c r="Q469" s="14"/>
      <c r="R469" s="14"/>
      <c r="S469" s="14"/>
      <c r="T469" s="14"/>
      <c r="U469" s="14"/>
      <c r="V469" s="35"/>
      <c r="W469" s="35"/>
      <c r="X469" s="35"/>
      <c r="Y469" s="35"/>
      <c r="Z469" s="11"/>
      <c r="AA469" s="36"/>
      <c r="AB469" s="36"/>
      <c r="AC469" s="36"/>
      <c r="AD469" s="36"/>
      <c r="AE469" s="36"/>
      <c r="AF469" s="36"/>
      <c r="AG469" s="5"/>
    </row>
    <row r="470" spans="1:33" ht="12.75" customHeight="1" x14ac:dyDescent="0.3">
      <c r="A470" s="39" t="s">
        <v>392</v>
      </c>
      <c r="B470" s="60">
        <v>10</v>
      </c>
      <c r="C470" s="60">
        <v>10</v>
      </c>
      <c r="D470" s="60">
        <v>10</v>
      </c>
      <c r="E470" s="14">
        <v>10</v>
      </c>
      <c r="F470" s="14">
        <f t="shared" si="71"/>
        <v>40</v>
      </c>
      <c r="G470" s="14"/>
      <c r="H470" s="14"/>
      <c r="I470" s="14"/>
      <c r="J470" s="14"/>
      <c r="K470" s="14"/>
      <c r="L470" s="200">
        <v>200000</v>
      </c>
      <c r="M470" s="162">
        <v>200000</v>
      </c>
      <c r="N470" s="162">
        <v>210000</v>
      </c>
      <c r="O470" s="162">
        <v>230000</v>
      </c>
      <c r="P470" s="162">
        <f t="shared" si="72"/>
        <v>840000</v>
      </c>
      <c r="Q470" s="14"/>
      <c r="R470" s="14"/>
      <c r="S470" s="14"/>
      <c r="T470" s="14"/>
      <c r="U470" s="14"/>
      <c r="V470" s="35"/>
      <c r="W470" s="35"/>
      <c r="X470" s="35"/>
      <c r="Y470" s="35"/>
      <c r="Z470" s="11"/>
      <c r="AA470" s="36"/>
      <c r="AB470" s="36"/>
      <c r="AC470" s="36"/>
      <c r="AD470" s="36"/>
      <c r="AE470" s="36"/>
      <c r="AF470" s="36"/>
      <c r="AG470" s="5"/>
    </row>
    <row r="471" spans="1:33" ht="12.75" customHeight="1" x14ac:dyDescent="0.3">
      <c r="A471" s="39" t="s">
        <v>299</v>
      </c>
      <c r="B471" s="60"/>
      <c r="C471" s="60"/>
      <c r="D471" s="60"/>
      <c r="E471" s="14"/>
      <c r="F471" s="14"/>
      <c r="G471" s="14"/>
      <c r="H471" s="14"/>
      <c r="I471" s="14"/>
      <c r="J471" s="14"/>
      <c r="K471" s="14"/>
      <c r="L471" s="195"/>
      <c r="M471" s="195"/>
      <c r="N471" s="195"/>
      <c r="O471" s="195"/>
      <c r="P471" s="195"/>
      <c r="Q471" s="14"/>
      <c r="R471" s="14"/>
      <c r="S471" s="14"/>
      <c r="T471" s="14"/>
      <c r="U471" s="14"/>
      <c r="V471" s="35"/>
      <c r="W471" s="35"/>
      <c r="X471" s="35"/>
      <c r="Y471" s="35"/>
      <c r="Z471" s="11"/>
      <c r="AA471" s="36"/>
      <c r="AB471" s="36"/>
      <c r="AC471" s="36"/>
      <c r="AD471" s="36"/>
      <c r="AE471" s="36"/>
      <c r="AF471" s="36"/>
      <c r="AG471" s="5"/>
    </row>
    <row r="472" spans="1:33" ht="41.25" customHeight="1" x14ac:dyDescent="0.3">
      <c r="A472" s="29" t="s">
        <v>300</v>
      </c>
      <c r="B472" s="63">
        <v>14</v>
      </c>
      <c r="C472" s="63">
        <v>14</v>
      </c>
      <c r="D472" s="63">
        <v>14</v>
      </c>
      <c r="E472" s="66">
        <v>14</v>
      </c>
      <c r="F472" s="66">
        <f>SUM(B472:E472)</f>
        <v>56</v>
      </c>
      <c r="G472" s="14"/>
      <c r="H472" s="14"/>
      <c r="I472" s="14"/>
      <c r="J472" s="14"/>
      <c r="K472" s="14"/>
      <c r="L472" s="162">
        <v>800000</v>
      </c>
      <c r="M472" s="162">
        <v>800000</v>
      </c>
      <c r="N472" s="162">
        <v>800000</v>
      </c>
      <c r="O472" s="162">
        <v>820000</v>
      </c>
      <c r="P472" s="162">
        <f t="shared" ref="P472:P475" si="73">SUM(L472:O472)</f>
        <v>3220000</v>
      </c>
      <c r="Q472" s="14"/>
      <c r="R472" s="14"/>
      <c r="S472" s="14"/>
      <c r="T472" s="14"/>
      <c r="U472" s="14"/>
      <c r="V472" s="35"/>
      <c r="W472" s="35"/>
      <c r="X472" s="35"/>
      <c r="Y472" s="35"/>
      <c r="Z472" s="11"/>
      <c r="AA472" s="36"/>
      <c r="AB472" s="36"/>
      <c r="AC472" s="36"/>
      <c r="AD472" s="36"/>
      <c r="AE472" s="36"/>
      <c r="AF472" s="36"/>
      <c r="AG472" s="5"/>
    </row>
    <row r="473" spans="1:33" ht="15.75" customHeight="1" x14ac:dyDescent="0.3">
      <c r="A473" s="39" t="s">
        <v>301</v>
      </c>
      <c r="B473" s="63">
        <v>1</v>
      </c>
      <c r="C473" s="63">
        <v>1</v>
      </c>
      <c r="D473" s="63">
        <v>1</v>
      </c>
      <c r="E473" s="66">
        <v>1</v>
      </c>
      <c r="F473" s="66">
        <v>4</v>
      </c>
      <c r="G473" s="14"/>
      <c r="H473" s="14"/>
      <c r="I473" s="14"/>
      <c r="J473" s="14"/>
      <c r="K473" s="14"/>
      <c r="L473" s="162">
        <v>160000</v>
      </c>
      <c r="M473" s="162">
        <v>160000</v>
      </c>
      <c r="N473" s="162">
        <v>160000</v>
      </c>
      <c r="O473" s="162">
        <v>158000</v>
      </c>
      <c r="P473" s="162">
        <f t="shared" si="73"/>
        <v>638000</v>
      </c>
      <c r="Q473" s="14"/>
      <c r="R473" s="14"/>
      <c r="S473" s="14"/>
      <c r="T473" s="14"/>
      <c r="U473" s="14"/>
      <c r="V473" s="35"/>
      <c r="W473" s="35"/>
      <c r="X473" s="35"/>
      <c r="Y473" s="35"/>
      <c r="Z473" s="11"/>
      <c r="AA473" s="36"/>
      <c r="AB473" s="36"/>
      <c r="AC473" s="36"/>
      <c r="AD473" s="36"/>
      <c r="AE473" s="36"/>
      <c r="AF473" s="36"/>
      <c r="AG473" s="5"/>
    </row>
    <row r="474" spans="1:33" ht="15.75" customHeight="1" x14ac:dyDescent="0.3">
      <c r="A474" s="29" t="s">
        <v>304</v>
      </c>
      <c r="B474" s="63"/>
      <c r="C474" s="63"/>
      <c r="D474" s="63">
        <v>14</v>
      </c>
      <c r="E474" s="66"/>
      <c r="F474" s="66">
        <v>14</v>
      </c>
      <c r="G474" s="14"/>
      <c r="H474" s="14"/>
      <c r="I474" s="14"/>
      <c r="J474" s="14"/>
      <c r="K474" s="14"/>
      <c r="L474" s="162"/>
      <c r="M474" s="162"/>
      <c r="N474" s="162">
        <v>50000</v>
      </c>
      <c r="O474" s="162"/>
      <c r="P474" s="162">
        <f t="shared" si="73"/>
        <v>50000</v>
      </c>
      <c r="Q474" s="14"/>
      <c r="R474" s="14"/>
      <c r="S474" s="14"/>
      <c r="T474" s="14"/>
      <c r="U474" s="14"/>
      <c r="V474" s="35"/>
      <c r="W474" s="35"/>
      <c r="X474" s="35"/>
      <c r="Y474" s="35"/>
      <c r="Z474" s="11"/>
      <c r="AA474" s="36"/>
      <c r="AB474" s="36"/>
      <c r="AC474" s="36"/>
      <c r="AD474" s="36"/>
      <c r="AE474" s="36"/>
      <c r="AF474" s="36"/>
      <c r="AG474" s="5"/>
    </row>
    <row r="475" spans="1:33" ht="15.75" customHeight="1" x14ac:dyDescent="0.3">
      <c r="A475" s="29" t="s">
        <v>306</v>
      </c>
      <c r="B475" s="63">
        <v>2</v>
      </c>
      <c r="C475" s="63">
        <v>2</v>
      </c>
      <c r="D475" s="63">
        <v>3</v>
      </c>
      <c r="E475" s="66">
        <v>3</v>
      </c>
      <c r="F475" s="66">
        <v>10</v>
      </c>
      <c r="G475" s="14"/>
      <c r="H475" s="14"/>
      <c r="I475" s="14"/>
      <c r="J475" s="14"/>
      <c r="K475" s="14"/>
      <c r="L475" s="162">
        <v>10000</v>
      </c>
      <c r="M475" s="162">
        <v>15000</v>
      </c>
      <c r="N475" s="162">
        <v>15000</v>
      </c>
      <c r="O475" s="162">
        <v>10000</v>
      </c>
      <c r="P475" s="162">
        <f t="shared" si="73"/>
        <v>50000</v>
      </c>
      <c r="Q475" s="14"/>
      <c r="R475" s="14"/>
      <c r="S475" s="14"/>
      <c r="T475" s="14"/>
      <c r="U475" s="14"/>
      <c r="V475" s="35"/>
      <c r="W475" s="35"/>
      <c r="X475" s="35"/>
      <c r="Y475" s="35"/>
      <c r="Z475" s="11"/>
      <c r="AA475" s="36"/>
      <c r="AB475" s="36"/>
      <c r="AC475" s="36"/>
      <c r="AD475" s="36"/>
      <c r="AE475" s="36"/>
      <c r="AF475" s="36"/>
      <c r="AG475" s="5"/>
    </row>
    <row r="476" spans="1:33" ht="14.25" customHeight="1" x14ac:dyDescent="0.3">
      <c r="A476" s="70" t="s">
        <v>308</v>
      </c>
      <c r="B476" s="63"/>
      <c r="C476" s="63"/>
      <c r="D476" s="63"/>
      <c r="E476" s="66"/>
      <c r="F476" s="66"/>
      <c r="G476" s="14"/>
      <c r="H476" s="14"/>
      <c r="I476" s="14"/>
      <c r="J476" s="14"/>
      <c r="K476" s="14"/>
      <c r="L476" s="162"/>
      <c r="M476" s="162"/>
      <c r="N476" s="162"/>
      <c r="O476" s="162"/>
      <c r="P476" s="162"/>
      <c r="Q476" s="14"/>
      <c r="R476" s="14"/>
      <c r="S476" s="14"/>
      <c r="T476" s="14"/>
      <c r="U476" s="14"/>
      <c r="V476" s="35"/>
      <c r="W476" s="35"/>
      <c r="X476" s="35"/>
      <c r="Y476" s="35"/>
      <c r="Z476" s="11"/>
      <c r="AA476" s="36"/>
      <c r="AB476" s="36"/>
      <c r="AC476" s="36"/>
      <c r="AD476" s="36"/>
      <c r="AE476" s="36"/>
      <c r="AF476" s="36"/>
      <c r="AG476" s="5"/>
    </row>
    <row r="477" spans="1:33" ht="33.75" customHeight="1" x14ac:dyDescent="0.3">
      <c r="A477" s="29" t="s">
        <v>309</v>
      </c>
      <c r="B477" s="85">
        <v>1</v>
      </c>
      <c r="C477" s="85">
        <v>1</v>
      </c>
      <c r="D477" s="85">
        <v>1</v>
      </c>
      <c r="E477" s="86">
        <v>1</v>
      </c>
      <c r="F477" s="66"/>
      <c r="G477" s="14"/>
      <c r="H477" s="14"/>
      <c r="I477" s="14"/>
      <c r="J477" s="14"/>
      <c r="K477" s="14"/>
      <c r="L477" s="162"/>
      <c r="M477" s="49"/>
      <c r="N477" s="49"/>
      <c r="O477" s="49"/>
      <c r="P477" s="49"/>
      <c r="Q477" s="14"/>
      <c r="R477" s="14"/>
      <c r="S477" s="14"/>
      <c r="T477" s="14"/>
      <c r="U477" s="14"/>
      <c r="V477" s="35"/>
      <c r="W477" s="35"/>
      <c r="X477" s="35"/>
      <c r="Y477" s="35"/>
      <c r="Z477" s="11"/>
      <c r="AA477" s="36"/>
      <c r="AB477" s="36"/>
      <c r="AC477" s="36"/>
      <c r="AD477" s="36"/>
      <c r="AE477" s="36"/>
      <c r="AF477" s="36"/>
      <c r="AG477" s="5"/>
    </row>
    <row r="478" spans="1:33" ht="39.75" customHeight="1" x14ac:dyDescent="0.3">
      <c r="A478" s="70" t="s">
        <v>311</v>
      </c>
      <c r="B478" s="85">
        <v>1</v>
      </c>
      <c r="C478" s="85">
        <v>1</v>
      </c>
      <c r="D478" s="85">
        <v>1</v>
      </c>
      <c r="E478" s="173">
        <v>1</v>
      </c>
      <c r="F478" s="14"/>
      <c r="G478" s="14"/>
      <c r="H478" s="14"/>
      <c r="I478" s="14"/>
      <c r="J478" s="14"/>
      <c r="K478" s="14"/>
      <c r="L478" s="195"/>
      <c r="M478" s="14"/>
      <c r="N478" s="14"/>
      <c r="O478" s="14"/>
      <c r="P478" s="14"/>
      <c r="Q478" s="14"/>
      <c r="R478" s="14"/>
      <c r="S478" s="14"/>
      <c r="T478" s="14"/>
      <c r="U478" s="14"/>
      <c r="V478" s="35"/>
      <c r="W478" s="35"/>
      <c r="X478" s="35"/>
      <c r="Y478" s="35"/>
      <c r="Z478" s="11"/>
      <c r="AA478" s="36"/>
      <c r="AB478" s="36"/>
      <c r="AC478" s="36"/>
      <c r="AD478" s="36"/>
      <c r="AE478" s="36"/>
      <c r="AF478" s="36"/>
      <c r="AG478" s="5"/>
    </row>
    <row r="479" spans="1:33" ht="33" customHeight="1" x14ac:dyDescent="0.3">
      <c r="A479" s="70" t="s">
        <v>313</v>
      </c>
      <c r="B479" s="76">
        <v>1</v>
      </c>
      <c r="C479" s="76">
        <v>1</v>
      </c>
      <c r="D479" s="76">
        <v>1</v>
      </c>
      <c r="E479" s="86">
        <v>1</v>
      </c>
      <c r="F479" s="14"/>
      <c r="G479" s="14"/>
      <c r="H479" s="14"/>
      <c r="I479" s="14"/>
      <c r="J479" s="14"/>
      <c r="K479" s="14"/>
      <c r="L479" s="195"/>
      <c r="M479" s="14"/>
      <c r="N479" s="14"/>
      <c r="O479" s="14"/>
      <c r="P479" s="16"/>
      <c r="Q479" s="14"/>
      <c r="R479" s="14"/>
      <c r="S479" s="14"/>
      <c r="T479" s="14"/>
      <c r="U479" s="14"/>
      <c r="V479" s="35"/>
      <c r="W479" s="35"/>
      <c r="X479" s="35"/>
      <c r="Y479" s="35"/>
      <c r="Z479" s="11"/>
      <c r="AA479" s="36"/>
      <c r="AB479" s="36"/>
      <c r="AC479" s="36"/>
      <c r="AD479" s="36"/>
      <c r="AE479" s="36"/>
      <c r="AF479" s="36"/>
      <c r="AG479" s="5"/>
    </row>
    <row r="480" spans="1:33" ht="12.75" customHeight="1" x14ac:dyDescent="0.3">
      <c r="A480" s="198" t="s">
        <v>314</v>
      </c>
      <c r="B480" s="189"/>
      <c r="C480" s="189"/>
      <c r="D480" s="189"/>
      <c r="E480" s="190"/>
      <c r="F480" s="190"/>
      <c r="G480" s="190"/>
      <c r="H480" s="190"/>
      <c r="I480" s="190"/>
      <c r="J480" s="190"/>
      <c r="K480" s="190"/>
      <c r="L480" s="293">
        <f t="shared" ref="L480:P480" si="74">SUM(L482:L508)</f>
        <v>2736444</v>
      </c>
      <c r="M480" s="293">
        <f t="shared" si="74"/>
        <v>2666244</v>
      </c>
      <c r="N480" s="293">
        <f t="shared" si="74"/>
        <v>2673544</v>
      </c>
      <c r="O480" s="293">
        <f t="shared" si="74"/>
        <v>7885768</v>
      </c>
      <c r="P480" s="301">
        <f t="shared" si="74"/>
        <v>15962000</v>
      </c>
      <c r="Q480" s="190"/>
      <c r="R480" s="190"/>
      <c r="S480" s="190"/>
      <c r="T480" s="190"/>
      <c r="U480" s="190"/>
      <c r="V480" s="192"/>
      <c r="W480" s="192"/>
      <c r="X480" s="192"/>
      <c r="Y480" s="192"/>
      <c r="Z480" s="193"/>
      <c r="AA480" s="194"/>
      <c r="AB480" s="194"/>
      <c r="AC480" s="194"/>
      <c r="AD480" s="194"/>
      <c r="AE480" s="194"/>
      <c r="AF480" s="194"/>
      <c r="AG480" s="5"/>
    </row>
    <row r="481" spans="1:33" ht="12.75" customHeight="1" x14ac:dyDescent="0.3">
      <c r="A481" s="198" t="s">
        <v>318</v>
      </c>
      <c r="B481" s="189"/>
      <c r="C481" s="189"/>
      <c r="D481" s="189"/>
      <c r="E481" s="190"/>
      <c r="F481" s="190"/>
      <c r="G481" s="190"/>
      <c r="H481" s="190"/>
      <c r="I481" s="190"/>
      <c r="J481" s="190"/>
      <c r="K481" s="190"/>
      <c r="L481" s="294"/>
      <c r="M481" s="294"/>
      <c r="N481" s="294"/>
      <c r="O481" s="294"/>
      <c r="P481" s="294"/>
      <c r="Q481" s="190"/>
      <c r="R481" s="190"/>
      <c r="S481" s="190"/>
      <c r="T481" s="190"/>
      <c r="U481" s="190"/>
      <c r="V481" s="192"/>
      <c r="W481" s="192"/>
      <c r="X481" s="192"/>
      <c r="Y481" s="192"/>
      <c r="Z481" s="193"/>
      <c r="AA481" s="194"/>
      <c r="AB481" s="194"/>
      <c r="AC481" s="194"/>
      <c r="AD481" s="194"/>
      <c r="AE481" s="194"/>
      <c r="AF481" s="194"/>
      <c r="AG481" s="5"/>
    </row>
    <row r="482" spans="1:33" ht="12.75" customHeight="1" x14ac:dyDescent="0.3">
      <c r="A482" s="44" t="s">
        <v>319</v>
      </c>
      <c r="B482" s="60"/>
      <c r="C482" s="60"/>
      <c r="D482" s="60"/>
      <c r="E482" s="14"/>
      <c r="F482" s="14"/>
      <c r="G482" s="14"/>
      <c r="H482" s="14"/>
      <c r="I482" s="14"/>
      <c r="J482" s="14"/>
      <c r="K482" s="14"/>
      <c r="L482" s="16">
        <v>8000</v>
      </c>
      <c r="M482" s="16">
        <v>8000</v>
      </c>
      <c r="N482" s="16">
        <v>8000</v>
      </c>
      <c r="O482" s="16">
        <v>8000</v>
      </c>
      <c r="P482" s="162">
        <f t="shared" ref="P482:P508" si="75">SUM(L482:O482)</f>
        <v>32000</v>
      </c>
      <c r="Q482" s="14"/>
      <c r="R482" s="14"/>
      <c r="S482" s="14"/>
      <c r="T482" s="14"/>
      <c r="U482" s="14"/>
      <c r="V482" s="35"/>
      <c r="W482" s="35"/>
      <c r="X482" s="35"/>
      <c r="Y482" s="35"/>
      <c r="Z482" s="11"/>
      <c r="AA482" s="36"/>
      <c r="AB482" s="36"/>
      <c r="AC482" s="36"/>
      <c r="AD482" s="36"/>
      <c r="AE482" s="36"/>
      <c r="AF482" s="36"/>
      <c r="AG482" s="5"/>
    </row>
    <row r="483" spans="1:33" ht="12.75" customHeight="1" x14ac:dyDescent="0.3">
      <c r="A483" s="44" t="s">
        <v>320</v>
      </c>
      <c r="B483" s="60"/>
      <c r="C483" s="60"/>
      <c r="D483" s="60"/>
      <c r="E483" s="14"/>
      <c r="F483" s="14"/>
      <c r="G483" s="14"/>
      <c r="H483" s="14"/>
      <c r="I483" s="14"/>
      <c r="J483" s="14"/>
      <c r="K483" s="14"/>
      <c r="L483" s="49"/>
      <c r="M483" s="14"/>
      <c r="N483" s="14"/>
      <c r="O483" s="16">
        <v>12000</v>
      </c>
      <c r="P483" s="162">
        <f t="shared" si="75"/>
        <v>12000</v>
      </c>
      <c r="Q483" s="14"/>
      <c r="R483" s="14"/>
      <c r="S483" s="14"/>
      <c r="T483" s="14"/>
      <c r="U483" s="14"/>
      <c r="V483" s="35"/>
      <c r="W483" s="35"/>
      <c r="X483" s="35"/>
      <c r="Y483" s="35"/>
      <c r="Z483" s="11"/>
      <c r="AA483" s="36"/>
      <c r="AB483" s="36"/>
      <c r="AC483" s="36"/>
      <c r="AD483" s="36"/>
      <c r="AE483" s="36"/>
      <c r="AF483" s="36"/>
      <c r="AG483" s="5"/>
    </row>
    <row r="484" spans="1:33" ht="12.75" customHeight="1" x14ac:dyDescent="0.3">
      <c r="A484" s="44" t="s">
        <v>321</v>
      </c>
      <c r="B484" s="60"/>
      <c r="C484" s="60"/>
      <c r="D484" s="60"/>
      <c r="E484" s="14"/>
      <c r="F484" s="14"/>
      <c r="G484" s="14"/>
      <c r="H484" s="14"/>
      <c r="I484" s="14"/>
      <c r="J484" s="14"/>
      <c r="K484" s="14"/>
      <c r="L484" s="162">
        <v>313000</v>
      </c>
      <c r="M484" s="162">
        <v>313000</v>
      </c>
      <c r="N484" s="162">
        <v>313000</v>
      </c>
      <c r="O484" s="162">
        <v>646000</v>
      </c>
      <c r="P484" s="162">
        <f t="shared" si="75"/>
        <v>1585000</v>
      </c>
      <c r="Q484" s="14"/>
      <c r="R484" s="14"/>
      <c r="S484" s="14"/>
      <c r="T484" s="14"/>
      <c r="U484" s="14"/>
      <c r="V484" s="35"/>
      <c r="W484" s="35"/>
      <c r="X484" s="35"/>
      <c r="Y484" s="35"/>
      <c r="Z484" s="11"/>
      <c r="AA484" s="36"/>
      <c r="AB484" s="36"/>
      <c r="AC484" s="36"/>
      <c r="AD484" s="36"/>
      <c r="AE484" s="36"/>
      <c r="AF484" s="36"/>
      <c r="AG484" s="5"/>
    </row>
    <row r="485" spans="1:33" ht="12.75" customHeight="1" x14ac:dyDescent="0.3">
      <c r="A485" s="44" t="s">
        <v>325</v>
      </c>
      <c r="B485" s="60"/>
      <c r="C485" s="60"/>
      <c r="D485" s="60"/>
      <c r="E485" s="14"/>
      <c r="F485" s="14"/>
      <c r="G485" s="14"/>
      <c r="H485" s="14"/>
      <c r="I485" s="14"/>
      <c r="J485" s="14"/>
      <c r="K485" s="14"/>
      <c r="L485" s="49"/>
      <c r="M485" s="14"/>
      <c r="N485" s="14"/>
      <c r="O485" s="49"/>
      <c r="P485" s="162">
        <f t="shared" si="75"/>
        <v>0</v>
      </c>
      <c r="Q485" s="14"/>
      <c r="R485" s="14"/>
      <c r="S485" s="14"/>
      <c r="T485" s="14"/>
      <c r="U485" s="14"/>
      <c r="V485" s="35"/>
      <c r="W485" s="35"/>
      <c r="X485" s="35"/>
      <c r="Y485" s="35"/>
      <c r="Z485" s="11"/>
      <c r="AA485" s="36"/>
      <c r="AB485" s="36"/>
      <c r="AC485" s="36"/>
      <c r="AD485" s="36"/>
      <c r="AE485" s="36"/>
      <c r="AF485" s="36"/>
      <c r="AG485" s="5"/>
    </row>
    <row r="486" spans="1:33" ht="12.75" customHeight="1" x14ac:dyDescent="0.3">
      <c r="A486" s="44" t="s">
        <v>327</v>
      </c>
      <c r="B486" s="60"/>
      <c r="C486" s="60"/>
      <c r="D486" s="60"/>
      <c r="E486" s="14"/>
      <c r="F486" s="14"/>
      <c r="G486" s="14"/>
      <c r="H486" s="14"/>
      <c r="I486" s="14"/>
      <c r="J486" s="14"/>
      <c r="K486" s="14"/>
      <c r="L486" s="162">
        <v>25000</v>
      </c>
      <c r="M486" s="162">
        <v>25000</v>
      </c>
      <c r="N486" s="162">
        <v>25000</v>
      </c>
      <c r="O486" s="162">
        <v>218000</v>
      </c>
      <c r="P486" s="162">
        <f t="shared" si="75"/>
        <v>293000</v>
      </c>
      <c r="Q486" s="14"/>
      <c r="R486" s="14"/>
      <c r="S486" s="14"/>
      <c r="T486" s="14"/>
      <c r="U486" s="14"/>
      <c r="V486" s="35"/>
      <c r="W486" s="35"/>
      <c r="X486" s="35"/>
      <c r="Y486" s="35"/>
      <c r="Z486" s="11"/>
      <c r="AA486" s="36"/>
      <c r="AB486" s="36"/>
      <c r="AC486" s="36"/>
      <c r="AD486" s="36"/>
      <c r="AE486" s="36"/>
      <c r="AF486" s="36"/>
      <c r="AG486" s="5"/>
    </row>
    <row r="487" spans="1:33" ht="12.75" customHeight="1" x14ac:dyDescent="0.3">
      <c r="A487" s="44" t="s">
        <v>329</v>
      </c>
      <c r="B487" s="60"/>
      <c r="C487" s="60"/>
      <c r="D487" s="60"/>
      <c r="E487" s="14"/>
      <c r="F487" s="14"/>
      <c r="G487" s="14"/>
      <c r="H487" s="14"/>
      <c r="I487" s="14"/>
      <c r="J487" s="14"/>
      <c r="K487" s="14"/>
      <c r="L487" s="162">
        <v>455000</v>
      </c>
      <c r="M487" s="162">
        <v>455000</v>
      </c>
      <c r="N487" s="162">
        <v>455000</v>
      </c>
      <c r="O487" s="162">
        <v>455000</v>
      </c>
      <c r="P487" s="162">
        <f t="shared" si="75"/>
        <v>1820000</v>
      </c>
      <c r="Q487" s="14"/>
      <c r="R487" s="14"/>
      <c r="S487" s="14"/>
      <c r="T487" s="14"/>
      <c r="U487" s="14"/>
      <c r="V487" s="35"/>
      <c r="W487" s="35"/>
      <c r="X487" s="35"/>
      <c r="Y487" s="35"/>
      <c r="Z487" s="11"/>
      <c r="AA487" s="36"/>
      <c r="AB487" s="36"/>
      <c r="AC487" s="36"/>
      <c r="AD487" s="36"/>
      <c r="AE487" s="36"/>
      <c r="AF487" s="36"/>
      <c r="AG487" s="5"/>
    </row>
    <row r="488" spans="1:33" ht="12.75" customHeight="1" x14ac:dyDescent="0.3">
      <c r="A488" s="44" t="s">
        <v>330</v>
      </c>
      <c r="B488" s="60"/>
      <c r="C488" s="60"/>
      <c r="D488" s="60"/>
      <c r="E488" s="14"/>
      <c r="F488" s="14"/>
      <c r="G488" s="14"/>
      <c r="H488" s="14"/>
      <c r="I488" s="14"/>
      <c r="J488" s="14"/>
      <c r="K488" s="14"/>
      <c r="L488" s="162">
        <v>36000</v>
      </c>
      <c r="M488" s="162">
        <v>36000</v>
      </c>
      <c r="N488" s="162">
        <v>36000</v>
      </c>
      <c r="O488" s="162">
        <v>36000</v>
      </c>
      <c r="P488" s="162">
        <f t="shared" si="75"/>
        <v>144000</v>
      </c>
      <c r="Q488" s="14"/>
      <c r="R488" s="14"/>
      <c r="S488" s="14"/>
      <c r="T488" s="14"/>
      <c r="U488" s="14"/>
      <c r="V488" s="35"/>
      <c r="W488" s="35"/>
      <c r="X488" s="35"/>
      <c r="Y488" s="35"/>
      <c r="Z488" s="11"/>
      <c r="AA488" s="36"/>
      <c r="AB488" s="36"/>
      <c r="AC488" s="36"/>
      <c r="AD488" s="36"/>
      <c r="AE488" s="36"/>
      <c r="AF488" s="36"/>
      <c r="AG488" s="5"/>
    </row>
    <row r="489" spans="1:33" ht="12.75" customHeight="1" x14ac:dyDescent="0.3">
      <c r="A489" s="44" t="s">
        <v>331</v>
      </c>
      <c r="B489" s="60"/>
      <c r="C489" s="60"/>
      <c r="D489" s="60"/>
      <c r="E489" s="14"/>
      <c r="F489" s="14"/>
      <c r="G489" s="14"/>
      <c r="H489" s="14"/>
      <c r="I489" s="14"/>
      <c r="J489" s="14"/>
      <c r="K489" s="14"/>
      <c r="L489" s="162">
        <v>264000</v>
      </c>
      <c r="M489" s="162">
        <v>264000</v>
      </c>
      <c r="N489" s="162">
        <v>264000</v>
      </c>
      <c r="O489" s="162">
        <v>264000</v>
      </c>
      <c r="P489" s="162">
        <f t="shared" si="75"/>
        <v>1056000</v>
      </c>
      <c r="Q489" s="14"/>
      <c r="R489" s="14"/>
      <c r="S489" s="14"/>
      <c r="T489" s="14"/>
      <c r="U489" s="14"/>
      <c r="V489" s="35"/>
      <c r="W489" s="35"/>
      <c r="X489" s="35"/>
      <c r="Y489" s="35"/>
      <c r="Z489" s="11"/>
      <c r="AA489" s="36"/>
      <c r="AB489" s="36"/>
      <c r="AC489" s="36"/>
      <c r="AD489" s="36"/>
      <c r="AE489" s="36"/>
      <c r="AF489" s="36"/>
      <c r="AG489" s="5"/>
    </row>
    <row r="490" spans="1:33" ht="12.75" customHeight="1" x14ac:dyDescent="0.3">
      <c r="A490" s="44" t="s">
        <v>332</v>
      </c>
      <c r="B490" s="60"/>
      <c r="C490" s="60"/>
      <c r="D490" s="60"/>
      <c r="E490" s="14"/>
      <c r="F490" s="14"/>
      <c r="G490" s="14"/>
      <c r="H490" s="14"/>
      <c r="I490" s="14"/>
      <c r="J490" s="14"/>
      <c r="K490" s="14"/>
      <c r="L490" s="162">
        <v>60000</v>
      </c>
      <c r="M490" s="162">
        <v>60000</v>
      </c>
      <c r="N490" s="162">
        <v>60000</v>
      </c>
      <c r="O490" s="162">
        <v>2329000</v>
      </c>
      <c r="P490" s="162">
        <f t="shared" si="75"/>
        <v>2509000</v>
      </c>
      <c r="Q490" s="14"/>
      <c r="R490" s="14"/>
      <c r="S490" s="14"/>
      <c r="T490" s="14"/>
      <c r="U490" s="14"/>
      <c r="V490" s="35"/>
      <c r="W490" s="35"/>
      <c r="X490" s="35"/>
      <c r="Y490" s="35"/>
      <c r="Z490" s="11"/>
      <c r="AA490" s="36"/>
      <c r="AB490" s="36"/>
      <c r="AC490" s="36"/>
      <c r="AD490" s="36"/>
      <c r="AE490" s="36"/>
      <c r="AF490" s="36"/>
      <c r="AG490" s="5"/>
    </row>
    <row r="491" spans="1:33" ht="12.75" customHeight="1" x14ac:dyDescent="0.3">
      <c r="A491" s="44" t="s">
        <v>333</v>
      </c>
      <c r="B491" s="60"/>
      <c r="C491" s="60"/>
      <c r="D491" s="60"/>
      <c r="E491" s="14"/>
      <c r="F491" s="14"/>
      <c r="G491" s="14"/>
      <c r="H491" s="14"/>
      <c r="I491" s="14"/>
      <c r="J491" s="14"/>
      <c r="K491" s="14"/>
      <c r="L491" s="162">
        <v>57000</v>
      </c>
      <c r="M491" s="162">
        <v>57000</v>
      </c>
      <c r="N491" s="162">
        <v>57000</v>
      </c>
      <c r="O491" s="162">
        <v>57000</v>
      </c>
      <c r="P491" s="162">
        <f t="shared" si="75"/>
        <v>228000</v>
      </c>
      <c r="Q491" s="14"/>
      <c r="R491" s="14"/>
      <c r="S491" s="14"/>
      <c r="T491" s="14"/>
      <c r="U491" s="14"/>
      <c r="V491" s="35"/>
      <c r="W491" s="35"/>
      <c r="X491" s="35"/>
      <c r="Y491" s="35"/>
      <c r="Z491" s="11"/>
      <c r="AA491" s="36"/>
      <c r="AB491" s="36"/>
      <c r="AC491" s="36"/>
      <c r="AD491" s="36"/>
      <c r="AE491" s="36"/>
      <c r="AF491" s="36"/>
      <c r="AG491" s="5"/>
    </row>
    <row r="492" spans="1:33" ht="12.75" customHeight="1" x14ac:dyDescent="0.3">
      <c r="A492" s="44" t="s">
        <v>334</v>
      </c>
      <c r="B492" s="60"/>
      <c r="C492" s="60"/>
      <c r="D492" s="60"/>
      <c r="E492" s="14"/>
      <c r="F492" s="14"/>
      <c r="G492" s="14"/>
      <c r="H492" s="14"/>
      <c r="I492" s="14"/>
      <c r="J492" s="14"/>
      <c r="K492" s="14"/>
      <c r="L492" s="162">
        <v>1800</v>
      </c>
      <c r="M492" s="162">
        <v>1800</v>
      </c>
      <c r="N492" s="162">
        <v>1800</v>
      </c>
      <c r="O492" s="162">
        <v>59600</v>
      </c>
      <c r="P492" s="162">
        <f t="shared" si="75"/>
        <v>65000</v>
      </c>
      <c r="Q492" s="14"/>
      <c r="R492" s="14"/>
      <c r="S492" s="14"/>
      <c r="T492" s="14"/>
      <c r="U492" s="14"/>
      <c r="V492" s="35"/>
      <c r="W492" s="35"/>
      <c r="X492" s="35"/>
      <c r="Y492" s="35"/>
      <c r="Z492" s="11"/>
      <c r="AA492" s="36"/>
      <c r="AB492" s="36"/>
      <c r="AC492" s="36"/>
      <c r="AD492" s="36"/>
      <c r="AE492" s="36"/>
      <c r="AF492" s="36"/>
      <c r="AG492" s="5"/>
    </row>
    <row r="493" spans="1:33" ht="12.75" customHeight="1" x14ac:dyDescent="0.3">
      <c r="A493" s="44" t="s">
        <v>335</v>
      </c>
      <c r="B493" s="60"/>
      <c r="C493" s="60"/>
      <c r="D493" s="60"/>
      <c r="E493" s="14"/>
      <c r="F493" s="14"/>
      <c r="G493" s="14"/>
      <c r="H493" s="14"/>
      <c r="I493" s="14"/>
      <c r="J493" s="14"/>
      <c r="K493" s="14"/>
      <c r="L493" s="162">
        <v>27500</v>
      </c>
      <c r="M493" s="162">
        <v>27500</v>
      </c>
      <c r="N493" s="162">
        <v>27500</v>
      </c>
      <c r="O493" s="162">
        <v>27500</v>
      </c>
      <c r="P493" s="162">
        <f t="shared" si="75"/>
        <v>110000</v>
      </c>
      <c r="Q493" s="14"/>
      <c r="R493" s="14"/>
      <c r="S493" s="14"/>
      <c r="T493" s="14"/>
      <c r="U493" s="14"/>
      <c r="V493" s="35"/>
      <c r="W493" s="35"/>
      <c r="X493" s="35"/>
      <c r="Y493" s="35"/>
      <c r="Z493" s="11"/>
      <c r="AA493" s="36"/>
      <c r="AB493" s="36"/>
      <c r="AC493" s="36"/>
      <c r="AD493" s="36"/>
      <c r="AE493" s="36"/>
      <c r="AF493" s="36"/>
      <c r="AG493" s="5"/>
    </row>
    <row r="494" spans="1:33" ht="12.75" customHeight="1" x14ac:dyDescent="0.3">
      <c r="A494" s="44" t="s">
        <v>336</v>
      </c>
      <c r="B494" s="60"/>
      <c r="C494" s="60"/>
      <c r="D494" s="60"/>
      <c r="E494" s="14"/>
      <c r="F494" s="14"/>
      <c r="G494" s="14"/>
      <c r="H494" s="14"/>
      <c r="I494" s="14"/>
      <c r="J494" s="14"/>
      <c r="K494" s="14"/>
      <c r="L494" s="162">
        <v>25000</v>
      </c>
      <c r="M494" s="162">
        <v>25000</v>
      </c>
      <c r="N494" s="162">
        <v>25000</v>
      </c>
      <c r="O494" s="162">
        <v>25000</v>
      </c>
      <c r="P494" s="162">
        <f t="shared" si="75"/>
        <v>100000</v>
      </c>
      <c r="Q494" s="14"/>
      <c r="R494" s="14"/>
      <c r="S494" s="14"/>
      <c r="T494" s="14"/>
      <c r="U494" s="14"/>
      <c r="V494" s="35"/>
      <c r="W494" s="35"/>
      <c r="X494" s="35"/>
      <c r="Y494" s="35"/>
      <c r="Z494" s="11"/>
      <c r="AA494" s="36"/>
      <c r="AB494" s="36"/>
      <c r="AC494" s="36"/>
      <c r="AD494" s="36"/>
      <c r="AE494" s="36"/>
      <c r="AF494" s="36"/>
      <c r="AG494" s="5"/>
    </row>
    <row r="495" spans="1:33" ht="12.75" customHeight="1" x14ac:dyDescent="0.3">
      <c r="A495" s="44" t="s">
        <v>337</v>
      </c>
      <c r="B495" s="60"/>
      <c r="C495" s="60"/>
      <c r="D495" s="60"/>
      <c r="E495" s="14"/>
      <c r="F495" s="14"/>
      <c r="G495" s="14"/>
      <c r="H495" s="14"/>
      <c r="I495" s="14"/>
      <c r="J495" s="14"/>
      <c r="K495" s="14"/>
      <c r="L495" s="162">
        <v>90000</v>
      </c>
      <c r="M495" s="162">
        <v>90000</v>
      </c>
      <c r="N495" s="162">
        <v>90000</v>
      </c>
      <c r="O495" s="162">
        <v>90000</v>
      </c>
      <c r="P495" s="162">
        <f t="shared" si="75"/>
        <v>360000</v>
      </c>
      <c r="Q495" s="14"/>
      <c r="R495" s="14"/>
      <c r="S495" s="14"/>
      <c r="T495" s="14"/>
      <c r="U495" s="14"/>
      <c r="V495" s="35"/>
      <c r="W495" s="35"/>
      <c r="X495" s="35"/>
      <c r="Y495" s="35"/>
      <c r="Z495" s="11"/>
      <c r="AA495" s="36"/>
      <c r="AB495" s="36"/>
      <c r="AC495" s="36"/>
      <c r="AD495" s="36"/>
      <c r="AE495" s="36"/>
      <c r="AF495" s="36"/>
      <c r="AG495" s="5"/>
    </row>
    <row r="496" spans="1:33" ht="12.75" customHeight="1" x14ac:dyDescent="0.3">
      <c r="A496" s="44" t="s">
        <v>338</v>
      </c>
      <c r="B496" s="60"/>
      <c r="C496" s="60"/>
      <c r="D496" s="60"/>
      <c r="E496" s="14"/>
      <c r="F496" s="14"/>
      <c r="G496" s="14"/>
      <c r="H496" s="14"/>
      <c r="I496" s="14"/>
      <c r="J496" s="14"/>
      <c r="K496" s="14"/>
      <c r="L496" s="162">
        <v>258000</v>
      </c>
      <c r="M496" s="162">
        <v>258000</v>
      </c>
      <c r="N496" s="162">
        <v>258000</v>
      </c>
      <c r="O496" s="162">
        <v>300960</v>
      </c>
      <c r="P496" s="162">
        <f t="shared" si="75"/>
        <v>1074960</v>
      </c>
      <c r="Q496" s="14"/>
      <c r="R496" s="14"/>
      <c r="S496" s="14"/>
      <c r="T496" s="14"/>
      <c r="U496" s="14"/>
      <c r="V496" s="35"/>
      <c r="W496" s="35"/>
      <c r="X496" s="35"/>
      <c r="Y496" s="35"/>
      <c r="Z496" s="11"/>
      <c r="AA496" s="36"/>
      <c r="AB496" s="36"/>
      <c r="AC496" s="36"/>
      <c r="AD496" s="36"/>
      <c r="AE496" s="36"/>
      <c r="AF496" s="36"/>
      <c r="AG496" s="5"/>
    </row>
    <row r="497" spans="1:33" ht="12.75" customHeight="1" x14ac:dyDescent="0.3">
      <c r="A497" s="44" t="s">
        <v>339</v>
      </c>
      <c r="B497" s="60"/>
      <c r="C497" s="60"/>
      <c r="D497" s="60"/>
      <c r="E497" s="14"/>
      <c r="F497" s="14"/>
      <c r="G497" s="14"/>
      <c r="H497" s="14"/>
      <c r="I497" s="14"/>
      <c r="J497" s="14"/>
      <c r="K497" s="14"/>
      <c r="L497" s="162">
        <v>151992</v>
      </c>
      <c r="M497" s="162">
        <v>151992</v>
      </c>
      <c r="N497" s="162">
        <v>151992</v>
      </c>
      <c r="O497" s="162">
        <v>163064</v>
      </c>
      <c r="P497" s="162">
        <f t="shared" si="75"/>
        <v>619040</v>
      </c>
      <c r="Q497" s="14"/>
      <c r="R497" s="14"/>
      <c r="S497" s="14"/>
      <c r="T497" s="14"/>
      <c r="U497" s="14"/>
      <c r="V497" s="35"/>
      <c r="W497" s="35"/>
      <c r="X497" s="35"/>
      <c r="Y497" s="35"/>
      <c r="Z497" s="11"/>
      <c r="AA497" s="36"/>
      <c r="AB497" s="36"/>
      <c r="AC497" s="36"/>
      <c r="AD497" s="36"/>
      <c r="AE497" s="36"/>
      <c r="AF497" s="36"/>
      <c r="AG497" s="5"/>
    </row>
    <row r="498" spans="1:33" ht="12.75" customHeight="1" x14ac:dyDescent="0.3">
      <c r="A498" s="44" t="s">
        <v>340</v>
      </c>
      <c r="B498" s="60"/>
      <c r="C498" s="60"/>
      <c r="D498" s="60"/>
      <c r="E498" s="14"/>
      <c r="F498" s="14"/>
      <c r="G498" s="14"/>
      <c r="H498" s="14"/>
      <c r="I498" s="14"/>
      <c r="J498" s="14"/>
      <c r="K498" s="14"/>
      <c r="L498" s="162">
        <v>214452</v>
      </c>
      <c r="M498" s="162">
        <v>214452</v>
      </c>
      <c r="N498" s="162">
        <v>214452</v>
      </c>
      <c r="O498" s="162">
        <v>228750</v>
      </c>
      <c r="P498" s="162">
        <f t="shared" si="75"/>
        <v>872106</v>
      </c>
      <c r="Q498" s="14"/>
      <c r="R498" s="14"/>
      <c r="S498" s="14"/>
      <c r="T498" s="14"/>
      <c r="U498" s="14"/>
      <c r="V498" s="35"/>
      <c r="W498" s="35"/>
      <c r="X498" s="35"/>
      <c r="Y498" s="35"/>
      <c r="Z498" s="11"/>
      <c r="AA498" s="36"/>
      <c r="AB498" s="36"/>
      <c r="AC498" s="36"/>
      <c r="AD498" s="36"/>
      <c r="AE498" s="36"/>
      <c r="AF498" s="36"/>
      <c r="AG498" s="5"/>
    </row>
    <row r="499" spans="1:33" ht="12.75" customHeight="1" x14ac:dyDescent="0.3">
      <c r="A499" s="44" t="s">
        <v>343</v>
      </c>
      <c r="B499" s="60"/>
      <c r="C499" s="60"/>
      <c r="D499" s="60"/>
      <c r="E499" s="14"/>
      <c r="F499" s="14"/>
      <c r="G499" s="14"/>
      <c r="H499" s="14"/>
      <c r="I499" s="14"/>
      <c r="J499" s="14"/>
      <c r="K499" s="14"/>
      <c r="L499" s="162">
        <v>250000</v>
      </c>
      <c r="M499" s="162">
        <v>250000</v>
      </c>
      <c r="N499" s="162">
        <v>250000</v>
      </c>
      <c r="O499" s="162">
        <v>1385000</v>
      </c>
      <c r="P499" s="162">
        <f t="shared" si="75"/>
        <v>2135000</v>
      </c>
      <c r="Q499" s="14"/>
      <c r="R499" s="14"/>
      <c r="S499" s="14"/>
      <c r="T499" s="14"/>
      <c r="U499" s="14"/>
      <c r="V499" s="35"/>
      <c r="W499" s="35"/>
      <c r="X499" s="35"/>
      <c r="Y499" s="35"/>
      <c r="Z499" s="11"/>
      <c r="AA499" s="36"/>
      <c r="AB499" s="36"/>
      <c r="AC499" s="36"/>
      <c r="AD499" s="36"/>
      <c r="AE499" s="36"/>
      <c r="AF499" s="36"/>
      <c r="AG499" s="5"/>
    </row>
    <row r="500" spans="1:33" ht="12.75" customHeight="1" x14ac:dyDescent="0.3">
      <c r="A500" s="44" t="s">
        <v>347</v>
      </c>
      <c r="B500" s="60"/>
      <c r="C500" s="60"/>
      <c r="D500" s="60"/>
      <c r="E500" s="14"/>
      <c r="F500" s="14"/>
      <c r="G500" s="14"/>
      <c r="H500" s="14"/>
      <c r="I500" s="14"/>
      <c r="J500" s="14"/>
      <c r="K500" s="14"/>
      <c r="L500" s="162">
        <v>100000</v>
      </c>
      <c r="M500" s="162">
        <v>100000</v>
      </c>
      <c r="N500" s="162">
        <v>100000</v>
      </c>
      <c r="O500" s="162">
        <v>465000</v>
      </c>
      <c r="P500" s="162">
        <f t="shared" si="75"/>
        <v>765000</v>
      </c>
      <c r="Q500" s="14"/>
      <c r="R500" s="14"/>
      <c r="S500" s="14"/>
      <c r="T500" s="14"/>
      <c r="U500" s="14"/>
      <c r="V500" s="35"/>
      <c r="W500" s="35"/>
      <c r="X500" s="35"/>
      <c r="Y500" s="35"/>
      <c r="Z500" s="11"/>
      <c r="AA500" s="36"/>
      <c r="AB500" s="36"/>
      <c r="AC500" s="36"/>
      <c r="AD500" s="36"/>
      <c r="AE500" s="36"/>
      <c r="AF500" s="36"/>
      <c r="AG500" s="5"/>
    </row>
    <row r="501" spans="1:33" ht="12.75" customHeight="1" x14ac:dyDescent="0.3">
      <c r="A501" s="44" t="s">
        <v>348</v>
      </c>
      <c r="B501" s="60"/>
      <c r="C501" s="60"/>
      <c r="D501" s="60"/>
      <c r="E501" s="14"/>
      <c r="F501" s="14"/>
      <c r="G501" s="14"/>
      <c r="H501" s="14"/>
      <c r="I501" s="14"/>
      <c r="J501" s="14"/>
      <c r="K501" s="14"/>
      <c r="L501" s="162">
        <v>250000</v>
      </c>
      <c r="M501" s="162">
        <v>250000</v>
      </c>
      <c r="N501" s="162">
        <v>250000</v>
      </c>
      <c r="O501" s="162">
        <v>792000</v>
      </c>
      <c r="P501" s="162">
        <f t="shared" si="75"/>
        <v>1542000</v>
      </c>
      <c r="Q501" s="14"/>
      <c r="R501" s="14"/>
      <c r="S501" s="14"/>
      <c r="T501" s="14"/>
      <c r="U501" s="14"/>
      <c r="V501" s="35"/>
      <c r="W501" s="35"/>
      <c r="X501" s="35"/>
      <c r="Y501" s="35"/>
      <c r="Z501" s="11"/>
      <c r="AA501" s="36"/>
      <c r="AB501" s="36"/>
      <c r="AC501" s="36"/>
      <c r="AD501" s="36"/>
      <c r="AE501" s="36"/>
      <c r="AF501" s="36"/>
      <c r="AG501" s="5"/>
    </row>
    <row r="502" spans="1:33" ht="12.75" customHeight="1" x14ac:dyDescent="0.3">
      <c r="A502" s="44" t="s">
        <v>350</v>
      </c>
      <c r="B502" s="60"/>
      <c r="C502" s="60"/>
      <c r="D502" s="60"/>
      <c r="E502" s="14"/>
      <c r="F502" s="14"/>
      <c r="G502" s="14"/>
      <c r="H502" s="14"/>
      <c r="I502" s="14"/>
      <c r="J502" s="14"/>
      <c r="K502" s="14"/>
      <c r="L502" s="162">
        <v>10000</v>
      </c>
      <c r="M502" s="162">
        <v>10000</v>
      </c>
      <c r="N502" s="162">
        <v>50000</v>
      </c>
      <c r="O502" s="162">
        <v>25000</v>
      </c>
      <c r="P502" s="162">
        <f t="shared" si="75"/>
        <v>95000</v>
      </c>
      <c r="Q502" s="14"/>
      <c r="R502" s="14"/>
      <c r="S502" s="14"/>
      <c r="T502" s="14"/>
      <c r="U502" s="14"/>
      <c r="V502" s="35"/>
      <c r="W502" s="35"/>
      <c r="X502" s="35"/>
      <c r="Y502" s="35"/>
      <c r="Z502" s="11"/>
      <c r="AA502" s="36"/>
      <c r="AB502" s="36"/>
      <c r="AC502" s="36"/>
      <c r="AD502" s="36"/>
      <c r="AE502" s="36"/>
      <c r="AF502" s="36"/>
      <c r="AG502" s="5"/>
    </row>
    <row r="503" spans="1:33" ht="12.75" customHeight="1" x14ac:dyDescent="0.3">
      <c r="A503" s="44" t="s">
        <v>352</v>
      </c>
      <c r="B503" s="60"/>
      <c r="C503" s="60"/>
      <c r="D503" s="60"/>
      <c r="E503" s="14"/>
      <c r="F503" s="14"/>
      <c r="G503" s="14"/>
      <c r="H503" s="14"/>
      <c r="I503" s="14"/>
      <c r="J503" s="14"/>
      <c r="K503" s="14"/>
      <c r="L503" s="162">
        <v>96000</v>
      </c>
      <c r="M503" s="162"/>
      <c r="N503" s="195"/>
      <c r="O503" s="162">
        <v>27000</v>
      </c>
      <c r="P503" s="162">
        <f t="shared" si="75"/>
        <v>123000</v>
      </c>
      <c r="Q503" s="14"/>
      <c r="R503" s="14"/>
      <c r="S503" s="14"/>
      <c r="T503" s="14"/>
      <c r="U503" s="14"/>
      <c r="V503" s="35"/>
      <c r="W503" s="35"/>
      <c r="X503" s="35"/>
      <c r="Y503" s="35"/>
      <c r="Z503" s="11"/>
      <c r="AA503" s="36"/>
      <c r="AB503" s="36"/>
      <c r="AC503" s="36"/>
      <c r="AD503" s="36"/>
      <c r="AE503" s="36"/>
      <c r="AF503" s="36"/>
      <c r="AG503" s="5"/>
    </row>
    <row r="504" spans="1:33" ht="12.75" customHeight="1" x14ac:dyDescent="0.3">
      <c r="A504" s="44" t="s">
        <v>354</v>
      </c>
      <c r="B504" s="60"/>
      <c r="C504" s="60"/>
      <c r="D504" s="60"/>
      <c r="E504" s="14"/>
      <c r="F504" s="14"/>
      <c r="G504" s="14"/>
      <c r="H504" s="14"/>
      <c r="I504" s="14"/>
      <c r="J504" s="14"/>
      <c r="K504" s="14"/>
      <c r="L504" s="162">
        <v>24200</v>
      </c>
      <c r="M504" s="162">
        <v>55000</v>
      </c>
      <c r="N504" s="162">
        <v>22300</v>
      </c>
      <c r="O504" s="162">
        <v>121500</v>
      </c>
      <c r="P504" s="162">
        <f t="shared" si="75"/>
        <v>223000</v>
      </c>
      <c r="Q504" s="14"/>
      <c r="R504" s="14"/>
      <c r="S504" s="14"/>
      <c r="T504" s="14"/>
      <c r="U504" s="14"/>
      <c r="V504" s="35"/>
      <c r="W504" s="35"/>
      <c r="X504" s="35"/>
      <c r="Y504" s="35"/>
      <c r="Z504" s="11"/>
      <c r="AA504" s="36"/>
      <c r="AB504" s="36"/>
      <c r="AC504" s="36"/>
      <c r="AD504" s="36"/>
      <c r="AE504" s="36"/>
      <c r="AF504" s="36"/>
      <c r="AG504" s="5"/>
    </row>
    <row r="505" spans="1:33" ht="12.75" customHeight="1" x14ac:dyDescent="0.3">
      <c r="A505" s="44" t="s">
        <v>355</v>
      </c>
      <c r="B505" s="60"/>
      <c r="C505" s="60"/>
      <c r="D505" s="60"/>
      <c r="E505" s="14"/>
      <c r="F505" s="14"/>
      <c r="G505" s="14"/>
      <c r="H505" s="14"/>
      <c r="I505" s="14"/>
      <c r="J505" s="14"/>
      <c r="K505" s="14"/>
      <c r="L505" s="162"/>
      <c r="M505" s="195"/>
      <c r="N505" s="195"/>
      <c r="O505" s="282">
        <v>100000</v>
      </c>
      <c r="P505" s="162">
        <f t="shared" si="75"/>
        <v>100000</v>
      </c>
      <c r="Q505" s="14"/>
      <c r="R505" s="14"/>
      <c r="S505" s="14"/>
      <c r="T505" s="14"/>
      <c r="U505" s="14"/>
      <c r="V505" s="35"/>
      <c r="W505" s="35"/>
      <c r="X505" s="35"/>
      <c r="Y505" s="35"/>
      <c r="Z505" s="11"/>
      <c r="AA505" s="36"/>
      <c r="AB505" s="36"/>
      <c r="AC505" s="36"/>
      <c r="AD505" s="36"/>
      <c r="AE505" s="36"/>
      <c r="AF505" s="36"/>
      <c r="AG505" s="5"/>
    </row>
    <row r="506" spans="1:33" ht="24" customHeight="1" x14ac:dyDescent="0.3">
      <c r="A506" s="70" t="s">
        <v>358</v>
      </c>
      <c r="B506" s="60"/>
      <c r="C506" s="60"/>
      <c r="D506" s="60"/>
      <c r="E506" s="14"/>
      <c r="F506" s="14"/>
      <c r="G506" s="14"/>
      <c r="H506" s="14"/>
      <c r="I506" s="14"/>
      <c r="J506" s="14"/>
      <c r="K506" s="14"/>
      <c r="L506" s="201">
        <v>5000</v>
      </c>
      <c r="M506" s="201"/>
      <c r="N506" s="202"/>
      <c r="O506" s="202"/>
      <c r="P506" s="201">
        <f t="shared" si="75"/>
        <v>5000</v>
      </c>
      <c r="Q506" s="14"/>
      <c r="R506" s="14"/>
      <c r="S506" s="14"/>
      <c r="T506" s="14"/>
      <c r="U506" s="14"/>
      <c r="V506" s="35"/>
      <c r="W506" s="35"/>
      <c r="X506" s="35"/>
      <c r="Y506" s="35"/>
      <c r="Z506" s="11"/>
      <c r="AA506" s="36"/>
      <c r="AB506" s="36"/>
      <c r="AC506" s="36"/>
      <c r="AD506" s="36"/>
      <c r="AE506" s="36"/>
      <c r="AF506" s="36"/>
      <c r="AG506" s="5"/>
    </row>
    <row r="507" spans="1:33" ht="12.75" customHeight="1" x14ac:dyDescent="0.3">
      <c r="A507" s="44" t="s">
        <v>360</v>
      </c>
      <c r="B507" s="60"/>
      <c r="C507" s="60"/>
      <c r="D507" s="60"/>
      <c r="E507" s="14"/>
      <c r="F507" s="14"/>
      <c r="G507" s="14"/>
      <c r="H507" s="14"/>
      <c r="I507" s="14"/>
      <c r="J507" s="14"/>
      <c r="K507" s="14"/>
      <c r="L507" s="200">
        <v>10000</v>
      </c>
      <c r="M507" s="200">
        <v>10000</v>
      </c>
      <c r="N507" s="200">
        <v>10000</v>
      </c>
      <c r="O507" s="200">
        <v>45894</v>
      </c>
      <c r="P507" s="162">
        <f t="shared" si="75"/>
        <v>75894</v>
      </c>
      <c r="Q507" s="14"/>
      <c r="R507" s="14"/>
      <c r="S507" s="14"/>
      <c r="T507" s="14"/>
      <c r="U507" s="14"/>
      <c r="V507" s="35"/>
      <c r="W507" s="35"/>
      <c r="X507" s="35"/>
      <c r="Y507" s="35"/>
      <c r="Z507" s="11"/>
      <c r="AA507" s="36"/>
      <c r="AB507" s="36"/>
      <c r="AC507" s="36"/>
      <c r="AD507" s="36"/>
      <c r="AE507" s="36"/>
      <c r="AF507" s="36"/>
      <c r="AG507" s="5"/>
    </row>
    <row r="508" spans="1:33" ht="12.75" customHeight="1" x14ac:dyDescent="0.3">
      <c r="A508" s="44" t="s">
        <v>362</v>
      </c>
      <c r="B508" s="60"/>
      <c r="C508" s="60"/>
      <c r="D508" s="60"/>
      <c r="E508" s="14"/>
      <c r="F508" s="14"/>
      <c r="G508" s="14"/>
      <c r="H508" s="14"/>
      <c r="I508" s="14"/>
      <c r="J508" s="14"/>
      <c r="K508" s="14"/>
      <c r="L508" s="200">
        <v>4500</v>
      </c>
      <c r="M508" s="200">
        <v>4500</v>
      </c>
      <c r="N508" s="200">
        <v>4500</v>
      </c>
      <c r="O508" s="200">
        <v>4500</v>
      </c>
      <c r="P508" s="162">
        <f t="shared" si="75"/>
        <v>18000</v>
      </c>
      <c r="Q508" s="14"/>
      <c r="R508" s="14"/>
      <c r="S508" s="14"/>
      <c r="T508" s="14"/>
      <c r="U508" s="14"/>
      <c r="V508" s="35"/>
      <c r="W508" s="35"/>
      <c r="X508" s="35"/>
      <c r="Y508" s="35"/>
      <c r="Z508" s="11"/>
      <c r="AA508" s="36"/>
      <c r="AB508" s="36"/>
      <c r="AC508" s="36"/>
      <c r="AD508" s="36"/>
      <c r="AE508" s="36"/>
      <c r="AF508" s="36"/>
      <c r="AG508" s="5"/>
    </row>
    <row r="509" spans="1:33" ht="12.75" customHeight="1" x14ac:dyDescent="0.3">
      <c r="A509" s="176"/>
      <c r="B509" s="177"/>
      <c r="C509" s="177"/>
      <c r="D509" s="177"/>
      <c r="E509" s="178"/>
      <c r="F509" s="178"/>
      <c r="G509" s="178"/>
      <c r="H509" s="178"/>
      <c r="I509" s="178"/>
      <c r="J509" s="178"/>
      <c r="K509" s="178"/>
      <c r="L509" s="178"/>
      <c r="M509" s="178"/>
      <c r="N509" s="178"/>
      <c r="O509" s="178"/>
      <c r="P509" s="178"/>
      <c r="Q509" s="178"/>
      <c r="R509" s="178"/>
      <c r="S509" s="178"/>
      <c r="T509" s="178"/>
      <c r="U509" s="178"/>
      <c r="V509" s="179"/>
      <c r="W509" s="179"/>
      <c r="X509" s="179"/>
      <c r="Y509" s="179"/>
      <c r="Z509" s="180"/>
      <c r="AA509" s="181"/>
      <c r="AB509" s="181"/>
      <c r="AC509" s="181"/>
      <c r="AD509" s="181"/>
      <c r="AE509" s="181"/>
      <c r="AF509" s="181"/>
      <c r="AG509" s="5"/>
    </row>
    <row r="510" spans="1:33" ht="12.75" customHeight="1" x14ac:dyDescent="0.3">
      <c r="A510" s="5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4"/>
      <c r="AG510" s="5"/>
    </row>
    <row r="511" spans="1:33" ht="12.75" customHeight="1" x14ac:dyDescent="0.3">
      <c r="A511" s="182" t="s">
        <v>368</v>
      </c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183" t="s">
        <v>370</v>
      </c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4"/>
      <c r="AG511" s="5"/>
    </row>
    <row r="512" spans="1:33" ht="12.75" customHeight="1" x14ac:dyDescent="0.3">
      <c r="A512" s="18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183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4"/>
      <c r="AG512" s="5"/>
    </row>
    <row r="513" spans="1:33" ht="12.75" customHeight="1" x14ac:dyDescent="0.3">
      <c r="A513" s="18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183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4"/>
      <c r="AG513" s="5"/>
    </row>
    <row r="514" spans="1:33" ht="12.75" customHeight="1" x14ac:dyDescent="0.3">
      <c r="A514" s="5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4"/>
      <c r="AG514" s="5"/>
    </row>
    <row r="515" spans="1:33" ht="12.75" customHeight="1" x14ac:dyDescent="0.3">
      <c r="A515" s="182" t="s">
        <v>372</v>
      </c>
      <c r="B515" s="2"/>
      <c r="C515" s="2"/>
      <c r="D515" s="302" t="s">
        <v>373</v>
      </c>
      <c r="E515" s="303"/>
      <c r="F515" s="303"/>
      <c r="G515" s="303"/>
      <c r="H515" s="303"/>
      <c r="I515" s="2"/>
      <c r="J515" s="2"/>
      <c r="K515" s="2"/>
      <c r="L515" s="2"/>
      <c r="M515" s="2"/>
      <c r="N515" s="2" t="s">
        <v>375</v>
      </c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4"/>
      <c r="AG515" s="5"/>
    </row>
    <row r="516" spans="1:33" ht="12.75" customHeight="1" x14ac:dyDescent="0.3">
      <c r="A516" s="5" t="s">
        <v>376</v>
      </c>
      <c r="B516" s="2"/>
      <c r="C516" s="2"/>
      <c r="D516" s="2"/>
      <c r="E516" s="2"/>
      <c r="F516" s="2" t="s">
        <v>377</v>
      </c>
      <c r="G516" s="2"/>
      <c r="H516" s="2"/>
      <c r="I516" s="2"/>
      <c r="J516" s="2"/>
      <c r="K516" s="2"/>
      <c r="L516" s="2"/>
      <c r="M516" s="2"/>
      <c r="N516" s="2" t="s">
        <v>378</v>
      </c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4"/>
      <c r="AG516" s="5"/>
    </row>
    <row r="517" spans="1:33" ht="12.75" customHeight="1" x14ac:dyDescent="0.3">
      <c r="A517" s="5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4"/>
      <c r="AG517" s="5"/>
    </row>
    <row r="518" spans="1:33" ht="12.75" customHeight="1" x14ac:dyDescent="0.3">
      <c r="A518" s="5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4"/>
      <c r="AG518" s="5"/>
    </row>
    <row r="519" spans="1:33" ht="12.75" customHeight="1" x14ac:dyDescent="0.3">
      <c r="A519" s="5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4"/>
      <c r="AG519" s="5"/>
    </row>
    <row r="520" spans="1:33" ht="12.75" customHeight="1" x14ac:dyDescent="0.3">
      <c r="A520" s="5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4"/>
      <c r="AG520" s="5"/>
    </row>
    <row r="521" spans="1:33" ht="12.75" customHeight="1" x14ac:dyDescent="0.3">
      <c r="A521" s="5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4"/>
      <c r="AG521" s="5"/>
    </row>
    <row r="522" spans="1:33" ht="12.75" customHeight="1" x14ac:dyDescent="0.3">
      <c r="A522" s="5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4"/>
      <c r="AG522" s="5"/>
    </row>
    <row r="523" spans="1:33" ht="12.75" customHeight="1" x14ac:dyDescent="0.3">
      <c r="A523" s="5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4"/>
      <c r="AG523" s="5"/>
    </row>
    <row r="524" spans="1:33" ht="12.75" customHeight="1" x14ac:dyDescent="0.3">
      <c r="A524" s="5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4"/>
      <c r="AG524" s="5"/>
    </row>
    <row r="525" spans="1:33" ht="12.75" customHeight="1" x14ac:dyDescent="0.3">
      <c r="A525" s="5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4"/>
      <c r="AG525" s="5"/>
    </row>
    <row r="526" spans="1:33" ht="12.75" customHeight="1" x14ac:dyDescent="0.3">
      <c r="A526" s="5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4"/>
      <c r="AG526" s="5"/>
    </row>
    <row r="527" spans="1:33" ht="12.75" customHeight="1" x14ac:dyDescent="0.3">
      <c r="A527" s="5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4"/>
      <c r="AG527" s="5"/>
    </row>
    <row r="528" spans="1:33" ht="12.75" customHeight="1" x14ac:dyDescent="0.3">
      <c r="A528" s="5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4"/>
      <c r="AG528" s="5"/>
    </row>
    <row r="529" spans="1:33" ht="12.75" customHeight="1" x14ac:dyDescent="0.3">
      <c r="A529" s="5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4"/>
      <c r="AG529" s="5"/>
    </row>
    <row r="530" spans="1:33" ht="12.75" customHeight="1" x14ac:dyDescent="0.3">
      <c r="A530" s="5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4"/>
      <c r="AG530" s="5"/>
    </row>
    <row r="531" spans="1:33" ht="12.75" customHeight="1" x14ac:dyDescent="0.3">
      <c r="A531" s="5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4"/>
      <c r="AG531" s="5"/>
    </row>
    <row r="532" spans="1:33" ht="12.75" customHeight="1" x14ac:dyDescent="0.3">
      <c r="A532" s="5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4"/>
      <c r="AG532" s="5"/>
    </row>
    <row r="533" spans="1:33" ht="12.75" customHeight="1" x14ac:dyDescent="0.3">
      <c r="A533" s="5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4"/>
      <c r="AG533" s="5"/>
    </row>
    <row r="534" spans="1:33" ht="12.75" customHeight="1" x14ac:dyDescent="0.3">
      <c r="A534" s="5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4"/>
      <c r="AG534" s="5"/>
    </row>
    <row r="535" spans="1:33" ht="12.75" customHeight="1" x14ac:dyDescent="0.3">
      <c r="A535" s="5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4"/>
      <c r="AG535" s="5"/>
    </row>
    <row r="536" spans="1:33" ht="12.75" customHeight="1" x14ac:dyDescent="0.3">
      <c r="A536" s="5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4"/>
      <c r="AG536" s="5"/>
    </row>
    <row r="537" spans="1:33" ht="12.75" customHeight="1" x14ac:dyDescent="0.3">
      <c r="A537" s="5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4"/>
      <c r="AG537" s="5"/>
    </row>
    <row r="538" spans="1:33" ht="12.75" customHeight="1" x14ac:dyDescent="0.3">
      <c r="A538" s="5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4"/>
      <c r="AG538" s="5"/>
    </row>
    <row r="539" spans="1:33" ht="12.75" customHeight="1" x14ac:dyDescent="0.3">
      <c r="A539" s="5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4"/>
      <c r="AG539" s="5"/>
    </row>
    <row r="540" spans="1:33" ht="12.75" customHeight="1" x14ac:dyDescent="0.3">
      <c r="A540" s="5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4"/>
      <c r="AG540" s="5"/>
    </row>
    <row r="541" spans="1:33" ht="12.75" customHeight="1" x14ac:dyDescent="0.3">
      <c r="A541" s="5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4"/>
      <c r="AG541" s="5"/>
    </row>
    <row r="542" spans="1:33" ht="12.75" customHeight="1" x14ac:dyDescent="0.3">
      <c r="A542" s="5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4"/>
      <c r="AG542" s="5"/>
    </row>
    <row r="543" spans="1:33" ht="12.75" customHeight="1" x14ac:dyDescent="0.3">
      <c r="A543" s="5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4"/>
      <c r="AG543" s="5"/>
    </row>
    <row r="544" spans="1:33" ht="12.75" customHeight="1" x14ac:dyDescent="0.3">
      <c r="A544" s="5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4"/>
      <c r="AG544" s="5"/>
    </row>
    <row r="545" spans="1:33" ht="12.75" customHeight="1" x14ac:dyDescent="0.3">
      <c r="A545" s="5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4"/>
      <c r="AG545" s="5"/>
    </row>
    <row r="546" spans="1:33" ht="12.75" customHeight="1" x14ac:dyDescent="0.3">
      <c r="A546" s="5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4"/>
      <c r="AG546" s="5"/>
    </row>
    <row r="547" spans="1:33" ht="12.75" customHeight="1" x14ac:dyDescent="0.3">
      <c r="A547" s="5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4"/>
      <c r="AG547" s="5"/>
    </row>
    <row r="548" spans="1:33" ht="12.75" customHeight="1" x14ac:dyDescent="0.3">
      <c r="A548" s="5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4"/>
      <c r="AG548" s="5"/>
    </row>
    <row r="549" spans="1:33" ht="12.75" customHeight="1" x14ac:dyDescent="0.3">
      <c r="A549" s="5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4"/>
      <c r="AG549" s="5"/>
    </row>
    <row r="550" spans="1:33" ht="12.75" customHeight="1" x14ac:dyDescent="0.3">
      <c r="A550" s="5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4"/>
      <c r="AG550" s="5"/>
    </row>
    <row r="551" spans="1:33" ht="12.75" customHeight="1" x14ac:dyDescent="0.3">
      <c r="A551" s="5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4"/>
      <c r="AG551" s="5"/>
    </row>
    <row r="552" spans="1:33" ht="12.75" customHeight="1" x14ac:dyDescent="0.3">
      <c r="A552" s="5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4"/>
      <c r="AG552" s="5"/>
    </row>
    <row r="553" spans="1:33" ht="12.75" customHeight="1" x14ac:dyDescent="0.3">
      <c r="A553" s="5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4"/>
      <c r="AG553" s="5"/>
    </row>
    <row r="554" spans="1:33" ht="12.75" customHeight="1" x14ac:dyDescent="0.3">
      <c r="A554" s="5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4"/>
      <c r="AG554" s="5"/>
    </row>
    <row r="555" spans="1:33" ht="12.75" customHeight="1" x14ac:dyDescent="0.3">
      <c r="A555" s="5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4"/>
      <c r="AG555" s="5"/>
    </row>
    <row r="556" spans="1:33" ht="12.75" customHeight="1" x14ac:dyDescent="0.3">
      <c r="A556" s="5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4"/>
      <c r="AG556" s="5"/>
    </row>
    <row r="557" spans="1:33" ht="12.75" customHeight="1" x14ac:dyDescent="0.3">
      <c r="A557" s="5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4"/>
      <c r="AG557" s="5"/>
    </row>
    <row r="558" spans="1:33" ht="12.75" customHeight="1" x14ac:dyDescent="0.3">
      <c r="A558" s="5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4"/>
      <c r="AG558" s="5"/>
    </row>
    <row r="559" spans="1:33" ht="12.75" customHeight="1" x14ac:dyDescent="0.3">
      <c r="A559" s="5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4"/>
      <c r="AG559" s="5"/>
    </row>
    <row r="560" spans="1:33" ht="12.75" customHeight="1" x14ac:dyDescent="0.3">
      <c r="A560" s="5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4"/>
      <c r="AG560" s="5"/>
    </row>
    <row r="561" spans="1:33" ht="12.75" customHeight="1" x14ac:dyDescent="0.3">
      <c r="A561" s="5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4"/>
      <c r="AG561" s="5"/>
    </row>
    <row r="562" spans="1:33" ht="12.75" customHeight="1" x14ac:dyDescent="0.3">
      <c r="A562" s="5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4"/>
      <c r="AG562" s="5"/>
    </row>
    <row r="563" spans="1:33" ht="12.75" customHeight="1" x14ac:dyDescent="0.3">
      <c r="A563" s="5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4"/>
      <c r="AG563" s="5"/>
    </row>
    <row r="564" spans="1:33" ht="12.75" customHeight="1" x14ac:dyDescent="0.3">
      <c r="A564" s="5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4"/>
      <c r="AG564" s="5"/>
    </row>
    <row r="565" spans="1:33" ht="12.75" customHeight="1" x14ac:dyDescent="0.3">
      <c r="A565" s="5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4"/>
      <c r="AG565" s="5"/>
    </row>
    <row r="566" spans="1:33" ht="12.75" customHeight="1" x14ac:dyDescent="0.3">
      <c r="A566" s="5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4"/>
      <c r="AG566" s="5"/>
    </row>
    <row r="567" spans="1:33" ht="12.75" customHeight="1" x14ac:dyDescent="0.3">
      <c r="A567" s="5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4"/>
      <c r="AG567" s="5"/>
    </row>
    <row r="568" spans="1:33" ht="12.75" customHeight="1" x14ac:dyDescent="0.3">
      <c r="A568" s="5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4"/>
      <c r="AG568" s="5"/>
    </row>
    <row r="569" spans="1:33" ht="12.75" customHeight="1" x14ac:dyDescent="0.3">
      <c r="A569" s="5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4"/>
      <c r="AG569" s="5"/>
    </row>
    <row r="570" spans="1:33" ht="12.75" customHeight="1" x14ac:dyDescent="0.3">
      <c r="A570" s="5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4"/>
      <c r="AG570" s="5"/>
    </row>
    <row r="571" spans="1:33" ht="12.75" customHeight="1" x14ac:dyDescent="0.3">
      <c r="A571" s="5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4"/>
      <c r="AG571" s="5"/>
    </row>
    <row r="572" spans="1:33" ht="12.75" customHeight="1" x14ac:dyDescent="0.3">
      <c r="A572" s="5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4"/>
      <c r="AG572" s="5"/>
    </row>
    <row r="573" spans="1:33" ht="12.75" customHeight="1" x14ac:dyDescent="0.3">
      <c r="A573" s="5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4"/>
      <c r="AG573" s="5"/>
    </row>
    <row r="574" spans="1:33" ht="12.75" customHeight="1" x14ac:dyDescent="0.3">
      <c r="A574" s="5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4"/>
      <c r="AG574" s="5"/>
    </row>
    <row r="575" spans="1:33" ht="12.75" customHeight="1" x14ac:dyDescent="0.3">
      <c r="A575" s="5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4"/>
      <c r="AG575" s="5"/>
    </row>
    <row r="576" spans="1:33" ht="12.75" customHeight="1" x14ac:dyDescent="0.3">
      <c r="A576" s="5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4"/>
      <c r="AG576" s="5"/>
    </row>
    <row r="577" spans="1:33" ht="12.75" customHeight="1" x14ac:dyDescent="0.3">
      <c r="A577" s="5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4"/>
      <c r="AG577" s="5"/>
    </row>
    <row r="578" spans="1:33" ht="12.75" customHeight="1" x14ac:dyDescent="0.3">
      <c r="A578" s="5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4"/>
      <c r="AG578" s="5"/>
    </row>
    <row r="579" spans="1:33" ht="12.75" customHeight="1" x14ac:dyDescent="0.3">
      <c r="A579" s="5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4"/>
      <c r="AG579" s="5"/>
    </row>
    <row r="580" spans="1:33" ht="12.75" customHeight="1" x14ac:dyDescent="0.3">
      <c r="A580" s="5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4"/>
      <c r="AG580" s="5"/>
    </row>
    <row r="581" spans="1:33" ht="12.75" customHeight="1" x14ac:dyDescent="0.3">
      <c r="A581" s="5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4"/>
      <c r="AG581" s="5"/>
    </row>
    <row r="582" spans="1:33" ht="12.75" customHeight="1" x14ac:dyDescent="0.3">
      <c r="A582" s="5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4"/>
      <c r="AG582" s="5"/>
    </row>
    <row r="583" spans="1:33" ht="12.75" customHeight="1" x14ac:dyDescent="0.3">
      <c r="A583" s="5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4"/>
      <c r="AG583" s="5"/>
    </row>
    <row r="584" spans="1:33" ht="12.75" customHeight="1" x14ac:dyDescent="0.3">
      <c r="A584" s="5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4"/>
      <c r="AG584" s="5"/>
    </row>
    <row r="585" spans="1:33" ht="12.75" customHeight="1" x14ac:dyDescent="0.3">
      <c r="A585" s="5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4"/>
      <c r="AG585" s="5"/>
    </row>
    <row r="586" spans="1:33" ht="12.75" customHeight="1" x14ac:dyDescent="0.3">
      <c r="A586" s="5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4"/>
      <c r="AG586" s="5"/>
    </row>
    <row r="587" spans="1:33" ht="12.75" customHeight="1" x14ac:dyDescent="0.3">
      <c r="A587" s="5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4"/>
      <c r="AG587" s="5"/>
    </row>
    <row r="588" spans="1:33" ht="12.75" customHeight="1" x14ac:dyDescent="0.3">
      <c r="A588" s="5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4"/>
      <c r="AG588" s="5"/>
    </row>
    <row r="589" spans="1:33" ht="12.75" customHeight="1" x14ac:dyDescent="0.3">
      <c r="A589" s="5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4"/>
      <c r="AG589" s="5"/>
    </row>
    <row r="590" spans="1:33" ht="12.75" customHeight="1" x14ac:dyDescent="0.3">
      <c r="A590" s="5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4"/>
      <c r="AG590" s="5"/>
    </row>
    <row r="591" spans="1:33" ht="12.75" customHeight="1" x14ac:dyDescent="0.3">
      <c r="A591" s="5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4"/>
      <c r="AG591" s="5"/>
    </row>
    <row r="592" spans="1:33" ht="12.75" customHeight="1" x14ac:dyDescent="0.3">
      <c r="A592" s="5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4"/>
      <c r="AG592" s="5"/>
    </row>
    <row r="593" spans="1:33" ht="12.75" customHeight="1" x14ac:dyDescent="0.3">
      <c r="A593" s="5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4"/>
      <c r="AG593" s="5"/>
    </row>
    <row r="594" spans="1:33" ht="12.75" customHeight="1" x14ac:dyDescent="0.3">
      <c r="A594" s="5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4"/>
      <c r="AG594" s="5"/>
    </row>
    <row r="595" spans="1:33" ht="12.75" customHeight="1" x14ac:dyDescent="0.3">
      <c r="A595" s="5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4"/>
      <c r="AG595" s="5"/>
    </row>
    <row r="596" spans="1:33" ht="12.75" customHeight="1" x14ac:dyDescent="0.3">
      <c r="A596" s="5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4"/>
      <c r="AG596" s="5"/>
    </row>
    <row r="597" spans="1:33" ht="12.75" customHeight="1" x14ac:dyDescent="0.3">
      <c r="A597" s="5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4"/>
      <c r="AG597" s="5"/>
    </row>
    <row r="598" spans="1:33" ht="12.75" customHeight="1" x14ac:dyDescent="0.3">
      <c r="A598" s="5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4"/>
      <c r="AG598" s="5"/>
    </row>
    <row r="599" spans="1:33" ht="12.75" customHeight="1" x14ac:dyDescent="0.3">
      <c r="A599" s="5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4"/>
      <c r="AG599" s="5"/>
    </row>
    <row r="600" spans="1:33" ht="12.75" customHeight="1" x14ac:dyDescent="0.3">
      <c r="A600" s="5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4"/>
      <c r="AG600" s="5"/>
    </row>
    <row r="601" spans="1:33" ht="12.75" customHeight="1" x14ac:dyDescent="0.3">
      <c r="A601" s="5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4"/>
      <c r="AG601" s="5"/>
    </row>
    <row r="602" spans="1:33" ht="12.75" customHeight="1" x14ac:dyDescent="0.3">
      <c r="A602" s="5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4"/>
      <c r="AG602" s="5"/>
    </row>
    <row r="603" spans="1:33" ht="12.75" customHeight="1" x14ac:dyDescent="0.3">
      <c r="A603" s="5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4"/>
      <c r="AG603" s="5"/>
    </row>
    <row r="604" spans="1:33" ht="12.75" customHeight="1" x14ac:dyDescent="0.3">
      <c r="A604" s="5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4"/>
      <c r="AG604" s="5"/>
    </row>
    <row r="605" spans="1:33" ht="12.75" customHeight="1" x14ac:dyDescent="0.3">
      <c r="A605" s="5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4"/>
      <c r="AG605" s="5"/>
    </row>
    <row r="606" spans="1:33" ht="12.75" customHeight="1" x14ac:dyDescent="0.3">
      <c r="A606" s="5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4"/>
      <c r="AG606" s="5"/>
    </row>
    <row r="607" spans="1:33" ht="12.75" customHeight="1" x14ac:dyDescent="0.3">
      <c r="A607" s="5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4"/>
      <c r="AG607" s="5"/>
    </row>
    <row r="608" spans="1:33" ht="12.75" customHeight="1" x14ac:dyDescent="0.3">
      <c r="A608" s="5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4"/>
      <c r="AG608" s="5"/>
    </row>
    <row r="609" spans="1:33" ht="12.75" customHeight="1" x14ac:dyDescent="0.3">
      <c r="A609" s="5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4"/>
      <c r="AG609" s="5"/>
    </row>
    <row r="610" spans="1:33" ht="12.75" customHeight="1" x14ac:dyDescent="0.3">
      <c r="A610" s="5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4"/>
      <c r="AG610" s="5"/>
    </row>
    <row r="611" spans="1:33" ht="12.75" customHeight="1" x14ac:dyDescent="0.3">
      <c r="A611" s="5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4"/>
      <c r="AG611" s="5"/>
    </row>
    <row r="612" spans="1:33" ht="12.75" customHeight="1" x14ac:dyDescent="0.3">
      <c r="A612" s="5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4"/>
      <c r="AG612" s="5"/>
    </row>
    <row r="613" spans="1:33" ht="12.75" customHeight="1" x14ac:dyDescent="0.3">
      <c r="A613" s="5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4"/>
      <c r="AG613" s="5"/>
    </row>
    <row r="614" spans="1:33" ht="12.75" customHeight="1" x14ac:dyDescent="0.3">
      <c r="A614" s="5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4"/>
      <c r="AG614" s="5"/>
    </row>
    <row r="615" spans="1:33" ht="12.75" customHeight="1" x14ac:dyDescent="0.3">
      <c r="A615" s="5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4"/>
      <c r="AG615" s="5"/>
    </row>
    <row r="616" spans="1:33" ht="12.75" customHeight="1" x14ac:dyDescent="0.3">
      <c r="A616" s="5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4"/>
      <c r="AG616" s="5"/>
    </row>
    <row r="617" spans="1:33" ht="12.75" customHeight="1" x14ac:dyDescent="0.3">
      <c r="A617" s="5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4"/>
      <c r="AG617" s="5"/>
    </row>
    <row r="618" spans="1:33" ht="12.75" customHeight="1" x14ac:dyDescent="0.3">
      <c r="A618" s="5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4"/>
      <c r="AG618" s="5"/>
    </row>
    <row r="619" spans="1:33" ht="12.75" customHeight="1" x14ac:dyDescent="0.3">
      <c r="A619" s="5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4"/>
      <c r="AG619" s="5"/>
    </row>
    <row r="620" spans="1:33" ht="12.75" customHeight="1" x14ac:dyDescent="0.3">
      <c r="A620" s="5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4"/>
      <c r="AG620" s="5"/>
    </row>
    <row r="621" spans="1:33" ht="12.75" customHeight="1" x14ac:dyDescent="0.3">
      <c r="A621" s="5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4"/>
      <c r="AG621" s="5"/>
    </row>
    <row r="622" spans="1:33" ht="12.75" customHeight="1" x14ac:dyDescent="0.3">
      <c r="A622" s="5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4"/>
      <c r="AG622" s="5"/>
    </row>
    <row r="623" spans="1:33" ht="12.75" customHeight="1" x14ac:dyDescent="0.3">
      <c r="A623" s="5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4"/>
      <c r="AG623" s="5"/>
    </row>
    <row r="624" spans="1:33" ht="12.75" customHeight="1" x14ac:dyDescent="0.3">
      <c r="A624" s="5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4"/>
      <c r="AG624" s="5"/>
    </row>
    <row r="625" spans="1:33" ht="12.75" customHeight="1" x14ac:dyDescent="0.3">
      <c r="A625" s="5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4"/>
      <c r="AG625" s="5"/>
    </row>
    <row r="626" spans="1:33" ht="12.75" customHeight="1" x14ac:dyDescent="0.3">
      <c r="A626" s="5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4"/>
      <c r="AG626" s="5"/>
    </row>
    <row r="627" spans="1:33" ht="12.75" customHeight="1" x14ac:dyDescent="0.3">
      <c r="A627" s="5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4"/>
      <c r="AG627" s="5"/>
    </row>
    <row r="628" spans="1:33" ht="12.75" customHeight="1" x14ac:dyDescent="0.3">
      <c r="A628" s="5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4"/>
      <c r="AG628" s="5"/>
    </row>
    <row r="629" spans="1:33" ht="12.75" customHeight="1" x14ac:dyDescent="0.3">
      <c r="A629" s="5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4"/>
      <c r="AG629" s="5"/>
    </row>
    <row r="630" spans="1:33" ht="12.75" customHeight="1" x14ac:dyDescent="0.3">
      <c r="A630" s="5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4"/>
      <c r="AG630" s="5"/>
    </row>
    <row r="631" spans="1:33" ht="12.75" customHeight="1" x14ac:dyDescent="0.3">
      <c r="A631" s="5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4"/>
      <c r="AG631" s="5"/>
    </row>
    <row r="632" spans="1:33" ht="12.75" customHeight="1" x14ac:dyDescent="0.3">
      <c r="A632" s="5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4"/>
      <c r="AG632" s="5"/>
    </row>
    <row r="633" spans="1:33" ht="12.75" customHeight="1" x14ac:dyDescent="0.3">
      <c r="A633" s="5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4"/>
      <c r="AG633" s="5"/>
    </row>
    <row r="634" spans="1:33" ht="12.75" customHeight="1" x14ac:dyDescent="0.3">
      <c r="A634" s="5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4"/>
      <c r="AG634" s="5"/>
    </row>
    <row r="635" spans="1:33" ht="12.75" customHeight="1" x14ac:dyDescent="0.3">
      <c r="A635" s="5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4"/>
      <c r="AG635" s="5"/>
    </row>
    <row r="636" spans="1:33" ht="12.75" customHeight="1" x14ac:dyDescent="0.3">
      <c r="A636" s="5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4"/>
      <c r="AG636" s="5"/>
    </row>
    <row r="637" spans="1:33" ht="12.75" customHeight="1" x14ac:dyDescent="0.3">
      <c r="A637" s="5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4"/>
      <c r="AG637" s="5"/>
    </row>
    <row r="638" spans="1:33" ht="12.75" customHeight="1" x14ac:dyDescent="0.3">
      <c r="A638" s="5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4"/>
      <c r="AG638" s="5"/>
    </row>
    <row r="639" spans="1:33" ht="12.75" customHeight="1" x14ac:dyDescent="0.3">
      <c r="A639" s="5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4"/>
      <c r="AG639" s="5"/>
    </row>
    <row r="640" spans="1:33" ht="12.75" customHeight="1" x14ac:dyDescent="0.3">
      <c r="A640" s="5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4"/>
      <c r="AG640" s="5"/>
    </row>
    <row r="641" spans="1:33" ht="12.75" customHeight="1" x14ac:dyDescent="0.3">
      <c r="A641" s="5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4"/>
      <c r="AG641" s="5"/>
    </row>
    <row r="642" spans="1:33" ht="12.75" customHeight="1" x14ac:dyDescent="0.3">
      <c r="A642" s="5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4"/>
      <c r="AG642" s="5"/>
    </row>
    <row r="643" spans="1:33" ht="12.75" customHeight="1" x14ac:dyDescent="0.3">
      <c r="A643" s="5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4"/>
      <c r="AG643" s="5"/>
    </row>
    <row r="644" spans="1:33" ht="12.75" customHeight="1" x14ac:dyDescent="0.3">
      <c r="A644" s="5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4"/>
      <c r="AG644" s="5"/>
    </row>
    <row r="645" spans="1:33" ht="12.75" customHeight="1" x14ac:dyDescent="0.3">
      <c r="A645" s="5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4"/>
      <c r="AG645" s="5"/>
    </row>
    <row r="646" spans="1:33" ht="12.75" customHeight="1" x14ac:dyDescent="0.3">
      <c r="A646" s="5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4"/>
      <c r="AG646" s="5"/>
    </row>
    <row r="647" spans="1:33" ht="12.75" customHeight="1" x14ac:dyDescent="0.3">
      <c r="A647" s="5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4"/>
      <c r="AG647" s="5"/>
    </row>
    <row r="648" spans="1:33" ht="12.75" customHeight="1" x14ac:dyDescent="0.3">
      <c r="A648" s="5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4"/>
      <c r="AG648" s="5"/>
    </row>
    <row r="649" spans="1:33" ht="12.75" customHeight="1" x14ac:dyDescent="0.3">
      <c r="A649" s="5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4"/>
      <c r="AG649" s="5"/>
    </row>
    <row r="650" spans="1:33" ht="12.75" customHeight="1" x14ac:dyDescent="0.3">
      <c r="A650" s="5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4"/>
      <c r="AG650" s="5"/>
    </row>
    <row r="651" spans="1:33" ht="12.75" customHeight="1" x14ac:dyDescent="0.3">
      <c r="A651" s="5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4"/>
      <c r="AG651" s="5"/>
    </row>
    <row r="652" spans="1:33" ht="12.75" customHeight="1" x14ac:dyDescent="0.3">
      <c r="A652" s="5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4"/>
      <c r="AG652" s="5"/>
    </row>
    <row r="653" spans="1:33" ht="12.75" customHeight="1" x14ac:dyDescent="0.3">
      <c r="A653" s="5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4"/>
      <c r="AG653" s="5"/>
    </row>
    <row r="654" spans="1:33" ht="12.75" customHeight="1" x14ac:dyDescent="0.3">
      <c r="A654" s="5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4"/>
      <c r="AG654" s="5"/>
    </row>
    <row r="655" spans="1:33" ht="12.75" customHeight="1" x14ac:dyDescent="0.3">
      <c r="A655" s="5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4"/>
      <c r="AG655" s="5"/>
    </row>
    <row r="656" spans="1:33" ht="12.75" customHeight="1" x14ac:dyDescent="0.3">
      <c r="A656" s="5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4"/>
      <c r="AG656" s="5"/>
    </row>
    <row r="657" spans="1:33" ht="12.75" customHeight="1" x14ac:dyDescent="0.3">
      <c r="A657" s="5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4"/>
      <c r="AG657" s="5"/>
    </row>
    <row r="658" spans="1:33" ht="12.75" customHeight="1" x14ac:dyDescent="0.3">
      <c r="A658" s="5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4"/>
      <c r="AG658" s="5"/>
    </row>
    <row r="659" spans="1:33" ht="12.75" customHeight="1" x14ac:dyDescent="0.3">
      <c r="A659" s="5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4"/>
      <c r="AG659" s="5"/>
    </row>
    <row r="660" spans="1:33" ht="12.75" customHeight="1" x14ac:dyDescent="0.3">
      <c r="A660" s="5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4"/>
      <c r="AG660" s="5"/>
    </row>
    <row r="661" spans="1:33" ht="12.75" customHeight="1" x14ac:dyDescent="0.3">
      <c r="A661" s="5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4"/>
      <c r="AG661" s="5"/>
    </row>
    <row r="662" spans="1:33" ht="12.75" customHeight="1" x14ac:dyDescent="0.3">
      <c r="A662" s="5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4"/>
      <c r="AG662" s="5"/>
    </row>
    <row r="663" spans="1:33" ht="12.75" customHeight="1" x14ac:dyDescent="0.3">
      <c r="A663" s="5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4"/>
      <c r="AG663" s="5"/>
    </row>
    <row r="664" spans="1:33" ht="12.75" customHeight="1" x14ac:dyDescent="0.3">
      <c r="A664" s="5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4"/>
      <c r="AG664" s="5"/>
    </row>
    <row r="665" spans="1:33" ht="12.75" customHeight="1" x14ac:dyDescent="0.3">
      <c r="A665" s="5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4"/>
      <c r="AG665" s="5"/>
    </row>
    <row r="666" spans="1:33" ht="12.75" customHeight="1" x14ac:dyDescent="0.3">
      <c r="A666" s="5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4"/>
      <c r="AG666" s="5"/>
    </row>
    <row r="667" spans="1:33" ht="12.75" customHeight="1" x14ac:dyDescent="0.3">
      <c r="A667" s="5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4"/>
      <c r="AG667" s="5"/>
    </row>
    <row r="668" spans="1:33" ht="12.75" customHeight="1" x14ac:dyDescent="0.3">
      <c r="A668" s="5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4"/>
      <c r="AG668" s="5"/>
    </row>
    <row r="669" spans="1:33" ht="12.75" customHeight="1" x14ac:dyDescent="0.3">
      <c r="A669" s="5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4"/>
      <c r="AG669" s="5"/>
    </row>
    <row r="670" spans="1:33" ht="12.75" customHeight="1" x14ac:dyDescent="0.3">
      <c r="A670" s="5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4"/>
      <c r="AG670" s="5"/>
    </row>
    <row r="671" spans="1:33" ht="12.75" customHeight="1" x14ac:dyDescent="0.3">
      <c r="A671" s="5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4"/>
      <c r="AG671" s="5"/>
    </row>
    <row r="672" spans="1:33" ht="12.75" customHeight="1" x14ac:dyDescent="0.3">
      <c r="A672" s="5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4"/>
      <c r="AG672" s="5"/>
    </row>
    <row r="673" spans="1:33" ht="12.75" customHeight="1" x14ac:dyDescent="0.3">
      <c r="A673" s="5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4"/>
      <c r="AG673" s="5"/>
    </row>
    <row r="674" spans="1:33" ht="12.75" customHeight="1" x14ac:dyDescent="0.3">
      <c r="A674" s="5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4"/>
      <c r="AG674" s="5"/>
    </row>
    <row r="675" spans="1:33" ht="12.75" customHeight="1" x14ac:dyDescent="0.3">
      <c r="A675" s="5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4"/>
      <c r="AG675" s="5"/>
    </row>
    <row r="676" spans="1:33" ht="12.75" customHeight="1" x14ac:dyDescent="0.3">
      <c r="A676" s="5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4"/>
      <c r="AG676" s="5"/>
    </row>
    <row r="677" spans="1:33" ht="12.75" customHeight="1" x14ac:dyDescent="0.3">
      <c r="A677" s="5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4"/>
      <c r="AG677" s="5"/>
    </row>
    <row r="678" spans="1:33" ht="12.75" customHeight="1" x14ac:dyDescent="0.3">
      <c r="A678" s="5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4"/>
      <c r="AG678" s="5"/>
    </row>
    <row r="679" spans="1:33" ht="12.75" customHeight="1" x14ac:dyDescent="0.3">
      <c r="A679" s="5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4"/>
      <c r="AG679" s="5"/>
    </row>
    <row r="680" spans="1:33" ht="12.75" customHeight="1" x14ac:dyDescent="0.3">
      <c r="A680" s="5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4"/>
      <c r="AG680" s="5"/>
    </row>
    <row r="681" spans="1:33" ht="12.75" customHeight="1" x14ac:dyDescent="0.3">
      <c r="A681" s="5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4"/>
      <c r="AG681" s="5"/>
    </row>
    <row r="682" spans="1:33" ht="12.75" customHeight="1" x14ac:dyDescent="0.3">
      <c r="A682" s="5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4"/>
      <c r="AG682" s="5"/>
    </row>
    <row r="683" spans="1:33" ht="12.75" customHeight="1" x14ac:dyDescent="0.3">
      <c r="A683" s="5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4"/>
      <c r="AG683" s="5"/>
    </row>
    <row r="684" spans="1:33" ht="12.75" customHeight="1" x14ac:dyDescent="0.3">
      <c r="A684" s="5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4"/>
      <c r="AG684" s="5"/>
    </row>
    <row r="685" spans="1:33" ht="12.75" customHeight="1" x14ac:dyDescent="0.3">
      <c r="A685" s="5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4"/>
      <c r="AG685" s="5"/>
    </row>
    <row r="686" spans="1:33" ht="12.75" customHeight="1" x14ac:dyDescent="0.3">
      <c r="A686" s="5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4"/>
      <c r="AG686" s="5"/>
    </row>
    <row r="687" spans="1:33" ht="12.75" customHeight="1" x14ac:dyDescent="0.3">
      <c r="A687" s="5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4"/>
      <c r="AG687" s="5"/>
    </row>
    <row r="688" spans="1:33" ht="12.75" customHeight="1" x14ac:dyDescent="0.3">
      <c r="A688" s="5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4"/>
      <c r="AG688" s="5"/>
    </row>
    <row r="689" spans="1:33" ht="12.75" customHeight="1" x14ac:dyDescent="0.3">
      <c r="A689" s="5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4"/>
      <c r="AG689" s="5"/>
    </row>
    <row r="690" spans="1:33" ht="12.75" customHeight="1" x14ac:dyDescent="0.3">
      <c r="A690" s="5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4"/>
      <c r="AG690" s="5"/>
    </row>
    <row r="691" spans="1:33" ht="12.75" customHeight="1" x14ac:dyDescent="0.3">
      <c r="A691" s="5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4"/>
      <c r="AG691" s="5"/>
    </row>
    <row r="692" spans="1:33" ht="12.75" customHeight="1" x14ac:dyDescent="0.3">
      <c r="A692" s="5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4"/>
      <c r="AG692" s="5"/>
    </row>
    <row r="693" spans="1:33" ht="12.75" customHeight="1" x14ac:dyDescent="0.3">
      <c r="A693" s="5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4"/>
      <c r="AG693" s="5"/>
    </row>
    <row r="694" spans="1:33" ht="12.75" customHeight="1" x14ac:dyDescent="0.3">
      <c r="A694" s="5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4"/>
      <c r="AG694" s="5"/>
    </row>
    <row r="695" spans="1:33" ht="12.75" customHeight="1" x14ac:dyDescent="0.3">
      <c r="A695" s="5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4"/>
      <c r="AG695" s="5"/>
    </row>
    <row r="696" spans="1:33" ht="12.75" customHeight="1" x14ac:dyDescent="0.3">
      <c r="A696" s="5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4"/>
      <c r="AG696" s="5"/>
    </row>
    <row r="697" spans="1:33" ht="12.75" customHeight="1" x14ac:dyDescent="0.3">
      <c r="A697" s="5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4"/>
      <c r="AG697" s="5"/>
    </row>
    <row r="698" spans="1:33" ht="12.75" customHeight="1" x14ac:dyDescent="0.3">
      <c r="A698" s="5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4"/>
      <c r="AG698" s="5"/>
    </row>
    <row r="699" spans="1:33" ht="12.75" customHeight="1" x14ac:dyDescent="0.3">
      <c r="A699" s="5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4"/>
      <c r="AG699" s="5"/>
    </row>
    <row r="700" spans="1:33" ht="12.75" customHeight="1" x14ac:dyDescent="0.3">
      <c r="A700" s="5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4"/>
      <c r="AG700" s="5"/>
    </row>
    <row r="701" spans="1:33" ht="12.75" customHeight="1" x14ac:dyDescent="0.3">
      <c r="A701" s="5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4"/>
      <c r="AG701" s="5"/>
    </row>
    <row r="702" spans="1:33" ht="12.75" customHeight="1" x14ac:dyDescent="0.3">
      <c r="A702" s="5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4"/>
      <c r="AG702" s="5"/>
    </row>
    <row r="703" spans="1:33" ht="12.75" customHeight="1" x14ac:dyDescent="0.3">
      <c r="A703" s="5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4"/>
      <c r="AG703" s="5"/>
    </row>
    <row r="704" spans="1:33" ht="12.75" customHeight="1" x14ac:dyDescent="0.3">
      <c r="A704" s="5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4"/>
      <c r="AG704" s="5"/>
    </row>
    <row r="705" spans="1:33" ht="12.75" customHeight="1" x14ac:dyDescent="0.3">
      <c r="A705" s="5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4"/>
      <c r="AG705" s="5"/>
    </row>
    <row r="706" spans="1:33" ht="12.75" customHeight="1" x14ac:dyDescent="0.3">
      <c r="A706" s="5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4"/>
      <c r="AG706" s="5"/>
    </row>
    <row r="707" spans="1:33" ht="12.75" customHeight="1" x14ac:dyDescent="0.3">
      <c r="A707" s="5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4"/>
      <c r="AG707" s="5"/>
    </row>
    <row r="708" spans="1:33" ht="12.75" customHeight="1" x14ac:dyDescent="0.3">
      <c r="A708" s="5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4"/>
      <c r="AG708" s="5"/>
    </row>
    <row r="709" spans="1:33" ht="12.75" customHeight="1" x14ac:dyDescent="0.3">
      <c r="A709" s="5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4"/>
      <c r="AG709" s="5"/>
    </row>
    <row r="710" spans="1:33" ht="12.75" customHeight="1" x14ac:dyDescent="0.3">
      <c r="A710" s="5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4"/>
      <c r="AG710" s="5"/>
    </row>
    <row r="711" spans="1:33" ht="12.75" customHeight="1" x14ac:dyDescent="0.3">
      <c r="A711" s="5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4"/>
      <c r="AG711" s="5"/>
    </row>
    <row r="712" spans="1:33" ht="12.75" customHeight="1" x14ac:dyDescent="0.3">
      <c r="A712" s="5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4"/>
      <c r="AG712" s="5"/>
    </row>
    <row r="713" spans="1:33" ht="12.75" customHeight="1" x14ac:dyDescent="0.3">
      <c r="A713" s="5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4"/>
      <c r="AG713" s="5"/>
    </row>
    <row r="714" spans="1:33" ht="12.75" customHeight="1" x14ac:dyDescent="0.3">
      <c r="A714" s="5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4"/>
      <c r="AG714" s="5"/>
    </row>
    <row r="715" spans="1:33" ht="12.75" customHeight="1" x14ac:dyDescent="0.3">
      <c r="A715" s="5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4"/>
      <c r="AG715" s="5"/>
    </row>
    <row r="716" spans="1:33" ht="12.75" customHeight="1" x14ac:dyDescent="0.3">
      <c r="A716" s="5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4"/>
      <c r="AG716" s="5"/>
    </row>
    <row r="717" spans="1:33" ht="15.75" customHeight="1" x14ac:dyDescent="0.3"/>
    <row r="718" spans="1:33" ht="15.75" customHeight="1" x14ac:dyDescent="0.3"/>
    <row r="719" spans="1:33" ht="15.75" customHeight="1" x14ac:dyDescent="0.3"/>
    <row r="720" spans="1:33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</sheetData>
  <mergeCells count="20">
    <mergeCell ref="D515:H515"/>
    <mergeCell ref="B9:K9"/>
    <mergeCell ref="L9:U9"/>
    <mergeCell ref="L10:P10"/>
    <mergeCell ref="G10:K10"/>
    <mergeCell ref="A3:AF3"/>
    <mergeCell ref="A2:AF2"/>
    <mergeCell ref="B10:F10"/>
    <mergeCell ref="L480:L481"/>
    <mergeCell ref="M480:M481"/>
    <mergeCell ref="N480:N481"/>
    <mergeCell ref="A9:A11"/>
    <mergeCell ref="A4:AF4"/>
    <mergeCell ref="V9:AE9"/>
    <mergeCell ref="V10:Z10"/>
    <mergeCell ref="AA10:AE10"/>
    <mergeCell ref="Q10:U10"/>
    <mergeCell ref="AF9:AF11"/>
    <mergeCell ref="O480:O481"/>
    <mergeCell ref="P480:P481"/>
  </mergeCells>
  <pageMargins left="0.45" right="0.45" top="0.5" bottom="0.5" header="0" footer="0"/>
  <pageSetup fitToHeight="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4.44140625" defaultRowHeight="15" customHeight="1" x14ac:dyDescent="0.3"/>
  <cols>
    <col min="1" max="6" width="8.6640625" customWidth="1"/>
  </cols>
  <sheetData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4.44140625" defaultRowHeight="15" customHeight="1" x14ac:dyDescent="0.3"/>
  <cols>
    <col min="1" max="6" width="8.6640625" customWidth="1"/>
  </cols>
  <sheetData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OPB 2019</vt:lpstr>
      <vt:lpstr>Sheet1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DILG-123</dc:creator>
  <cp:lastModifiedBy>DILG-123</cp:lastModifiedBy>
  <dcterms:created xsi:type="dcterms:W3CDTF">2019-02-12T08:13:03Z</dcterms:created>
  <dcterms:modified xsi:type="dcterms:W3CDTF">2019-02-20T15:01:10Z</dcterms:modified>
</cp:coreProperties>
</file>