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3900" tabRatio="497" activeTab="0"/>
  </bookViews>
  <sheets>
    <sheet name="SEP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<sst xmlns="http://schemas.openxmlformats.org/spreadsheetml/2006/main" count="48" uniqueCount="46">
  <si>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GRACIA S. WABAN</t>
  </si>
  <si>
    <t>Head of Agency or Authorized Representative</t>
  </si>
  <si>
    <t>Prepared by:</t>
  </si>
  <si>
    <t>Submitted by:</t>
  </si>
  <si>
    <t>REGION X</t>
  </si>
  <si>
    <t>Bureau/Agency: Department of the Interior and Local Government</t>
  </si>
  <si>
    <t>PARTICULARS</t>
  </si>
  <si>
    <t>ALLOTMENTS</t>
  </si>
  <si>
    <t>CUMMULATIVE OBLIGATIONS</t>
  </si>
  <si>
    <t>BALANCES</t>
  </si>
  <si>
    <t>TOTAL</t>
  </si>
  <si>
    <t>A. Current Year Appropriations</t>
  </si>
  <si>
    <t xml:space="preserve"> </t>
  </si>
  <si>
    <t>Special Purpose Fund</t>
  </si>
  <si>
    <t>AO V / BO</t>
  </si>
  <si>
    <t>ARNEL M. AGABE, CESO IV</t>
  </si>
  <si>
    <t>Sub-Allotments from Central Office</t>
  </si>
  <si>
    <t>100000100001000 - GMS</t>
  </si>
  <si>
    <t>Retirement &amp; Life Insurance Premiums</t>
  </si>
  <si>
    <t>100000100001000 - BODBF</t>
  </si>
  <si>
    <t>Automatic Appropriations</t>
  </si>
  <si>
    <t>Strengthening of Peace &amp; Order Councils</t>
  </si>
  <si>
    <t>310100200004000 - Support for LGP</t>
  </si>
  <si>
    <t>310100200005000 - CSO/PPP</t>
  </si>
  <si>
    <t>310100200023000 - Enhancemt Brgy Info</t>
  </si>
  <si>
    <t>310100200024000 - Enhancemt PPMS</t>
  </si>
  <si>
    <t>310200200001000 - LTIA</t>
  </si>
  <si>
    <t>310100200004000 - LG Support Fund</t>
  </si>
  <si>
    <t>Regular Approriations-Operations</t>
  </si>
  <si>
    <t>Supervision and Development of Local Gov't</t>
  </si>
  <si>
    <t>310100100002000 - Strengthening POC</t>
  </si>
  <si>
    <t>100000100001000 - GMS - PGT</t>
  </si>
  <si>
    <t>310100100001000 - MPBF</t>
  </si>
  <si>
    <t xml:space="preserve">STATEMENT OF ALLOTMENTS, OBLIGATIONS AND BALANCES </t>
  </si>
  <si>
    <t>310100200027000 - CEC of PLEBs</t>
  </si>
  <si>
    <t>310100200028000 - Strengthening ADACs</t>
  </si>
  <si>
    <t>310100200029000 - Trans. to Federalism</t>
  </si>
  <si>
    <t>100000100001000 - Contingent Fund</t>
  </si>
  <si>
    <t>310100200030000 - Nat'l Advocacy for Preven't of Illegal Drugs, Criminality &amp; Violent Extramism</t>
  </si>
  <si>
    <t>200000100001000 - DPPS</t>
  </si>
  <si>
    <t>310200100001000 - PCF</t>
  </si>
  <si>
    <t>310100200026000 - Ease of Doing Business</t>
  </si>
  <si>
    <t>As of  September 30, 2018</t>
  </si>
  <si>
    <t>310100200025000 - Anti-Illegal Drug Info Syst</t>
  </si>
  <si>
    <t xml:space="preserve">          Date: Oct  04, 2018</t>
  </si>
  <si>
    <t xml:space="preserve">                  Date: Oct  04,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</si>
</sst>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1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center"/>
    </xf>
    <xf numFmtId="43" fontId="7" fillId="0" borderId="14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6" fillId="0" borderId="2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0" xfId="42" applyFont="1" applyBorder="1" applyAlignment="1">
      <alignment horizontal="center"/>
    </xf>
    <xf numFmtId="0" fontId="6" fillId="0" borderId="17" xfId="0" applyFont="1" applyBorder="1" applyAlignment="1">
      <alignment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20" xfId="42" applyFont="1" applyBorder="1" applyAlignment="1">
      <alignment/>
    </xf>
    <xf numFmtId="43" fontId="6" fillId="0" borderId="20" xfId="0" applyNumberFormat="1" applyFont="1" applyBorder="1" applyAlignment="1">
      <alignment horizontal="center"/>
    </xf>
    <xf numFmtId="43" fontId="2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/>
    </xf>
    <xf numFmtId="43" fontId="6" fillId="0" borderId="18" xfId="42" applyFont="1" applyBorder="1" applyAlignment="1">
      <alignment/>
    </xf>
    <xf numFmtId="43" fontId="6" fillId="0" borderId="0" xfId="42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6" fillId="0" borderId="25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6" xfId="42" applyFont="1" applyBorder="1" applyAlignment="1">
      <alignment horizontal="center"/>
    </xf>
    <xf numFmtId="43" fontId="6" fillId="0" borderId="22" xfId="0" applyNumberFormat="1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2" xfId="42" applyFont="1" applyBorder="1" applyAlignment="1">
      <alignment/>
    </xf>
    <xf numFmtId="0" fontId="7" fillId="0" borderId="11" xfId="0" applyFont="1" applyBorder="1" applyAlignment="1">
      <alignment horizontal="left"/>
    </xf>
    <xf numFmtId="43" fontId="7" fillId="0" borderId="14" xfId="42" applyFont="1" applyBorder="1" applyAlignment="1">
      <alignment horizontal="center"/>
    </xf>
    <xf numFmtId="43" fontId="7" fillId="0" borderId="15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3" fontId="6" fillId="0" borderId="12" xfId="42" applyFont="1" applyBorder="1" applyAlignment="1">
      <alignment/>
    </xf>
    <xf numFmtId="43" fontId="7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 quotePrefix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25" xfId="42" applyFont="1" applyBorder="1" applyAlignment="1">
      <alignment/>
    </xf>
    <xf numFmtId="43" fontId="6" fillId="0" borderId="13" xfId="42" applyFont="1" applyBorder="1" applyAlignment="1">
      <alignment horizontal="center"/>
    </xf>
    <xf numFmtId="43" fontId="7" fillId="0" borderId="11" xfId="42" applyFont="1" applyBorder="1" applyAlignment="1">
      <alignment horizontal="center"/>
    </xf>
    <xf numFmtId="0" fontId="6" fillId="0" borderId="22" xfId="0" applyFont="1" applyBorder="1" applyAlignment="1" quotePrefix="1">
      <alignment/>
    </xf>
    <xf numFmtId="43" fontId="7" fillId="0" borderId="21" xfId="42" applyFont="1" applyBorder="1" applyAlignment="1">
      <alignment/>
    </xf>
    <xf numFmtId="43" fontId="7" fillId="0" borderId="21" xfId="42" applyFont="1" applyBorder="1" applyAlignment="1">
      <alignment horizontal="center"/>
    </xf>
    <xf numFmtId="43" fontId="7" fillId="0" borderId="26" xfId="42" applyFont="1" applyBorder="1" applyAlignment="1">
      <alignment/>
    </xf>
    <xf numFmtId="43" fontId="7" fillId="0" borderId="22" xfId="42" applyFont="1" applyBorder="1" applyAlignment="1">
      <alignment horizontal="center"/>
    </xf>
    <xf numFmtId="43" fontId="6" fillId="0" borderId="28" xfId="42" applyFont="1" applyBorder="1" applyAlignment="1">
      <alignment/>
    </xf>
    <xf numFmtId="0" fontId="6" fillId="0" borderId="29" xfId="0" applyFont="1" applyBorder="1" applyAlignment="1">
      <alignment horizontal="left"/>
    </xf>
    <xf numFmtId="43" fontId="6" fillId="0" borderId="30" xfId="42" applyFont="1" applyBorder="1" applyAlignment="1">
      <alignment horizontal="center"/>
    </xf>
    <xf numFmtId="43" fontId="6" fillId="0" borderId="31" xfId="42" applyFont="1" applyBorder="1" applyAlignment="1">
      <alignment/>
    </xf>
    <xf numFmtId="43" fontId="6" fillId="0" borderId="29" xfId="42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9" xfId="42" applyFont="1" applyBorder="1" applyAlignment="1">
      <alignment horizontal="center"/>
    </xf>
    <xf numFmtId="0" fontId="6" fillId="0" borderId="29" xfId="0" applyFont="1" applyBorder="1" applyAlignment="1">
      <alignment/>
    </xf>
    <xf numFmtId="43" fontId="6" fillId="0" borderId="30" xfId="0" applyNumberFormat="1" applyFont="1" applyBorder="1" applyAlignment="1">
      <alignment/>
    </xf>
    <xf numFmtId="43" fontId="6" fillId="0" borderId="29" xfId="0" applyNumberFormat="1" applyFont="1" applyBorder="1" applyAlignment="1">
      <alignment horizontal="center"/>
    </xf>
    <xf numFmtId="0" fontId="6" fillId="0" borderId="20" xfId="0" applyFont="1" applyBorder="1" applyAlignment="1" quotePrefix="1">
      <alignment/>
    </xf>
    <xf numFmtId="43" fontId="6" fillId="0" borderId="16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/>
    </xf>
    <xf numFmtId="43" fontId="7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6" fillId="0" borderId="23" xfId="42" applyFont="1" applyBorder="1" applyAlignment="1">
      <alignment/>
    </xf>
    <xf numFmtId="43" fontId="7" fillId="0" borderId="24" xfId="42" applyFont="1" applyBorder="1" applyAlignment="1">
      <alignment/>
    </xf>
    <xf numFmtId="43" fontId="7" fillId="0" borderId="20" xfId="42" applyFont="1" applyBorder="1" applyAlignment="1">
      <alignment/>
    </xf>
    <xf numFmtId="43" fontId="7" fillId="0" borderId="19" xfId="42" applyFont="1" applyBorder="1" applyAlignment="1">
      <alignment/>
    </xf>
    <xf numFmtId="43" fontId="2" fillId="0" borderId="32" xfId="42" applyFont="1" applyFill="1" applyBorder="1" applyAlignment="1">
      <alignment vertical="center"/>
    </xf>
    <xf numFmtId="0" fontId="6" fillId="0" borderId="27" xfId="0" applyFont="1" applyBorder="1" applyAlignment="1" quotePrefix="1">
      <alignment/>
    </xf>
    <xf numFmtId="43" fontId="6" fillId="0" borderId="33" xfId="42" applyFont="1" applyBorder="1" applyAlignment="1">
      <alignment/>
    </xf>
    <xf numFmtId="43" fontId="6" fillId="0" borderId="27" xfId="42" applyFont="1" applyBorder="1" applyAlignment="1">
      <alignment horizontal="center"/>
    </xf>
    <xf numFmtId="43" fontId="6" fillId="0" borderId="34" xfId="42" applyFont="1" applyBorder="1" applyAlignment="1">
      <alignment/>
    </xf>
    <xf numFmtId="43" fontId="6" fillId="0" borderId="34" xfId="42" applyFont="1" applyBorder="1" applyAlignment="1">
      <alignment horizontal="center"/>
    </xf>
    <xf numFmtId="43" fontId="6" fillId="0" borderId="27" xfId="42" applyFont="1" applyBorder="1" applyAlignment="1">
      <alignment/>
    </xf>
    <xf numFmtId="43" fontId="6" fillId="0" borderId="35" xfId="42" applyFont="1" applyBorder="1" applyAlignment="1">
      <alignment/>
    </xf>
    <xf numFmtId="43" fontId="7" fillId="0" borderId="11" xfId="42" applyFont="1" applyBorder="1" applyAlignment="1">
      <alignment/>
    </xf>
    <xf numFmtId="43" fontId="6" fillId="0" borderId="36" xfId="0" applyNumberFormat="1" applyFont="1" applyBorder="1" applyAlignment="1">
      <alignment/>
    </xf>
    <xf numFmtId="43" fontId="6" fillId="0" borderId="12" xfId="42" applyFont="1" applyBorder="1" applyAlignment="1">
      <alignment horizontal="center"/>
    </xf>
    <xf numFmtId="43" fontId="6" fillId="0" borderId="36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37" xfId="0" applyNumberFormat="1" applyFont="1" applyBorder="1" applyAlignment="1">
      <alignment horizontal="center"/>
    </xf>
    <xf numFmtId="43" fontId="6" fillId="0" borderId="36" xfId="0" applyNumberFormat="1" applyFont="1" applyBorder="1" applyAlignment="1">
      <alignment horizontal="center"/>
    </xf>
    <xf numFmtId="43" fontId="6" fillId="0" borderId="38" xfId="0" applyNumberFormat="1" applyFont="1" applyBorder="1" applyAlignment="1">
      <alignment/>
    </xf>
    <xf numFmtId="43" fontId="6" fillId="0" borderId="33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43" fontId="6" fillId="0" borderId="34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 quotePrefix="1">
      <alignment wrapText="1"/>
    </xf>
    <xf numFmtId="43" fontId="6" fillId="0" borderId="22" xfId="42" applyFont="1" applyBorder="1" applyAlignment="1">
      <alignment horizontal="center" vertical="center"/>
    </xf>
    <xf numFmtId="43" fontId="6" fillId="0" borderId="26" xfId="42" applyFont="1" applyBorder="1" applyAlignment="1">
      <alignment vertical="center"/>
    </xf>
    <xf numFmtId="43" fontId="6" fillId="0" borderId="26" xfId="42" applyFont="1" applyBorder="1" applyAlignment="1">
      <alignment horizontal="center" vertical="center"/>
    </xf>
    <xf numFmtId="43" fontId="6" fillId="0" borderId="22" xfId="42" applyFont="1" applyBorder="1" applyAlignment="1">
      <alignment vertical="center"/>
    </xf>
    <xf numFmtId="43" fontId="6" fillId="0" borderId="19" xfId="42" applyFont="1" applyBorder="1" applyAlignment="1">
      <alignment/>
    </xf>
    <xf numFmtId="0" fontId="6" fillId="0" borderId="17" xfId="0" applyFont="1" applyBorder="1" applyAlignment="1" quotePrefix="1">
      <alignment/>
    </xf>
    <xf numFmtId="43" fontId="3" fillId="0" borderId="0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107</xdr:row>
      <xdr:rowOff>66675</xdr:rowOff>
    </xdr:from>
    <xdr:to>
      <xdr:col>20</xdr:col>
      <xdr:colOff>390525</xdr:colOff>
      <xdr:row>113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145351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36</xdr:row>
      <xdr:rowOff>85725</xdr:rowOff>
    </xdr:from>
    <xdr:to>
      <xdr:col>13</xdr:col>
      <xdr:colOff>123825</xdr:colOff>
      <xdr:row>41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067425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36</xdr:row>
      <xdr:rowOff>47625</xdr:rowOff>
    </xdr:from>
    <xdr:to>
      <xdr:col>1</xdr:col>
      <xdr:colOff>1638300</xdr:colOff>
      <xdr:row>42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0293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142" zoomScaleNormal="142" workbookViewId="0" topLeftCell="A22">
      <selection activeCell="A40" sqref="A40"/>
    </sheetView>
  </sheetViews>
  <sheetFormatPr defaultColWidth="9.140625" defaultRowHeight="12.75"/>
  <cols>
    <col min="1" max="1" width="14.7109375" style="0" customWidth="1"/>
    <col min="2" max="2" width="27.421875" style="0" customWidth="1"/>
    <col min="3" max="4" width="11.28125" style="0" customWidth="1"/>
    <col min="5" max="5" width="7.57421875" style="0" customWidth="1"/>
    <col min="6" max="8" width="11.28125" style="0" customWidth="1"/>
    <col min="9" max="9" width="7.421875" style="0" customWidth="1"/>
    <col min="10" max="12" width="11.28125" style="0" customWidth="1"/>
    <col min="13" max="13" width="8.00390625" style="0" customWidth="1"/>
    <col min="14" max="14" width="10.8515625" style="0" customWidth="1"/>
    <col min="15" max="15" width="17.57421875" style="0" customWidth="1"/>
  </cols>
  <sheetData>
    <row r="1" spans="2:15" ht="12.75">
      <c r="B1" s="143" t="s">
        <v>33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9"/>
    </row>
    <row r="2" spans="2:15" ht="12.75">
      <c r="B2" s="143" t="s">
        <v>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9"/>
    </row>
    <row r="3" spans="2:15" ht="12.75">
      <c r="B3" s="144" t="s">
        <v>42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"/>
    </row>
    <row r="4" spans="2:15" ht="9.75" customHeight="1">
      <c r="B4" s="11"/>
      <c r="C4" s="11"/>
      <c r="D4" s="11"/>
      <c r="E4" s="11"/>
      <c r="F4" s="11"/>
      <c r="G4" s="11"/>
      <c r="H4" s="11"/>
      <c r="I4" s="11"/>
      <c r="J4" s="11"/>
      <c r="K4" s="55"/>
      <c r="L4" s="55"/>
      <c r="M4" s="11"/>
      <c r="N4" s="11"/>
      <c r="O4" s="11"/>
    </row>
    <row r="5" spans="2:15" ht="12.75">
      <c r="B5" s="11" t="s">
        <v>5</v>
      </c>
      <c r="C5" s="11"/>
      <c r="D5" s="11"/>
      <c r="E5" s="11"/>
      <c r="F5" s="21"/>
      <c r="G5" s="11"/>
      <c r="H5" s="11"/>
      <c r="I5" s="11"/>
      <c r="J5" s="11"/>
      <c r="K5" s="11"/>
      <c r="L5" s="11"/>
      <c r="M5" s="11"/>
      <c r="N5" s="11"/>
      <c r="O5" s="11"/>
    </row>
    <row r="6" spans="2:15" ht="12.75">
      <c r="B6" s="13"/>
      <c r="C6" s="145" t="s">
        <v>7</v>
      </c>
      <c r="D6" s="146"/>
      <c r="E6" s="146"/>
      <c r="F6" s="147"/>
      <c r="G6" s="145" t="s">
        <v>8</v>
      </c>
      <c r="H6" s="146"/>
      <c r="I6" s="146"/>
      <c r="J6" s="147"/>
      <c r="K6" s="145" t="s">
        <v>9</v>
      </c>
      <c r="L6" s="146"/>
      <c r="M6" s="146"/>
      <c r="N6" s="147"/>
      <c r="O6" s="18"/>
    </row>
    <row r="7" spans="2:15" ht="12.75">
      <c r="B7" s="14" t="s">
        <v>6</v>
      </c>
      <c r="C7" s="15">
        <v>100</v>
      </c>
      <c r="D7" s="15">
        <v>200</v>
      </c>
      <c r="E7" s="15">
        <v>300</v>
      </c>
      <c r="F7" s="15" t="s">
        <v>10</v>
      </c>
      <c r="G7" s="15">
        <v>100</v>
      </c>
      <c r="H7" s="15">
        <v>200</v>
      </c>
      <c r="I7" s="15">
        <v>300</v>
      </c>
      <c r="J7" s="15" t="s">
        <v>10</v>
      </c>
      <c r="K7" s="15">
        <v>100</v>
      </c>
      <c r="L7" s="15">
        <v>200</v>
      </c>
      <c r="M7" s="15">
        <v>300</v>
      </c>
      <c r="N7" s="15" t="s">
        <v>10</v>
      </c>
      <c r="O7" s="18"/>
    </row>
    <row r="8" spans="2:15" ht="12.75">
      <c r="B8" s="45" t="s">
        <v>11</v>
      </c>
      <c r="C8" s="23">
        <f>C10+C29+C31</f>
        <v>160284653.18</v>
      </c>
      <c r="D8" s="23">
        <f>D10+D13+D29+D31</f>
        <v>111580191</v>
      </c>
      <c r="E8" s="24">
        <f>E9+E10</f>
        <v>0</v>
      </c>
      <c r="F8" s="23">
        <f>F10+F13+F29+F31</f>
        <v>271864844.18</v>
      </c>
      <c r="G8" s="23">
        <f>G10+G29+G31</f>
        <v>130955072.02</v>
      </c>
      <c r="H8" s="23">
        <f>H10+H13+H29+H31</f>
        <v>73042973.35999998</v>
      </c>
      <c r="I8" s="23">
        <f>I10+I13+I29+I31</f>
        <v>0</v>
      </c>
      <c r="J8" s="23">
        <f>I8+H8+G8</f>
        <v>203998045.38</v>
      </c>
      <c r="K8" s="23">
        <f>K10+K29+K31</f>
        <v>29329581.160000004</v>
      </c>
      <c r="L8" s="23">
        <f>L10+L13+L29+L31</f>
        <v>38537217.64</v>
      </c>
      <c r="M8" s="23">
        <f>M10</f>
        <v>0</v>
      </c>
      <c r="N8" s="23">
        <f>N10+N13+N29+N31</f>
        <v>67866798.80000001</v>
      </c>
      <c r="O8" s="17"/>
    </row>
    <row r="9" spans="2:15" ht="12.75">
      <c r="B9" s="16"/>
      <c r="C9" s="32"/>
      <c r="D9" s="30"/>
      <c r="E9" s="31"/>
      <c r="F9" s="30"/>
      <c r="G9" s="31"/>
      <c r="H9" s="39"/>
      <c r="I9" s="39"/>
      <c r="J9" s="29"/>
      <c r="K9" s="39"/>
      <c r="L9" s="31"/>
      <c r="M9" s="39"/>
      <c r="N9" s="44"/>
      <c r="O9" s="80"/>
    </row>
    <row r="10" spans="2:15" ht="12.75">
      <c r="B10" s="74" t="s">
        <v>28</v>
      </c>
      <c r="C10" s="25">
        <f>C11</f>
        <v>144251000</v>
      </c>
      <c r="D10" s="105">
        <f>D11+D12</f>
        <v>26780000</v>
      </c>
      <c r="E10" s="25">
        <f>E11</f>
        <v>0</v>
      </c>
      <c r="F10" s="105">
        <f>F11+F12</f>
        <v>171031000</v>
      </c>
      <c r="G10" s="105">
        <f>G11+G12</f>
        <v>117471874.69</v>
      </c>
      <c r="H10" s="105">
        <f>H11+H12</f>
        <v>16357227.11</v>
      </c>
      <c r="I10" s="23">
        <f>SUM(I12:I12)</f>
        <v>0</v>
      </c>
      <c r="J10" s="105">
        <f>J11+J12</f>
        <v>133829101.8</v>
      </c>
      <c r="K10" s="105">
        <f>K11+K12</f>
        <v>26779125.310000002</v>
      </c>
      <c r="L10" s="105">
        <f>L11+L12</f>
        <v>10422772.89</v>
      </c>
      <c r="M10" s="105">
        <f>M11+M12</f>
        <v>0</v>
      </c>
      <c r="N10" s="105">
        <f>N11+N12</f>
        <v>37201898.2</v>
      </c>
      <c r="O10" s="17"/>
    </row>
    <row r="11" spans="2:15" ht="12.75">
      <c r="B11" s="81" t="s">
        <v>29</v>
      </c>
      <c r="C11" s="29">
        <v>144251000</v>
      </c>
      <c r="D11" s="30">
        <v>26233000</v>
      </c>
      <c r="E11" s="104">
        <v>0</v>
      </c>
      <c r="F11" s="32">
        <v>170484000</v>
      </c>
      <c r="G11" s="30">
        <v>117471874.69</v>
      </c>
      <c r="H11" s="32">
        <v>16024042.37</v>
      </c>
      <c r="I11" s="30">
        <v>0</v>
      </c>
      <c r="J11" s="29">
        <f>H11+G11</f>
        <v>133495917.06</v>
      </c>
      <c r="K11" s="30">
        <f>C11-G11</f>
        <v>26779125.310000002</v>
      </c>
      <c r="L11" s="29">
        <f>D11-H11</f>
        <v>10208957.63</v>
      </c>
      <c r="M11" s="30">
        <v>0</v>
      </c>
      <c r="N11" s="30">
        <f>L11+K11</f>
        <v>36988082.940000005</v>
      </c>
      <c r="O11" s="17"/>
    </row>
    <row r="12" spans="2:15" ht="12.75">
      <c r="B12" s="131" t="s">
        <v>21</v>
      </c>
      <c r="C12" s="129"/>
      <c r="D12" s="130">
        <v>547000</v>
      </c>
      <c r="E12" s="115"/>
      <c r="F12" s="117">
        <f>+D12</f>
        <v>547000</v>
      </c>
      <c r="G12" s="130">
        <v>0</v>
      </c>
      <c r="H12" s="132">
        <v>333184.74</v>
      </c>
      <c r="I12" s="133"/>
      <c r="J12" s="129">
        <f>H12</f>
        <v>333184.74</v>
      </c>
      <c r="K12" s="130"/>
      <c r="L12" s="129">
        <f>F12-H12</f>
        <v>213815.26</v>
      </c>
      <c r="M12" s="119"/>
      <c r="N12" s="119">
        <f>L12</f>
        <v>213815.26</v>
      </c>
      <c r="O12" s="17"/>
    </row>
    <row r="13" spans="2:15" ht="12.75">
      <c r="B13" s="75" t="s">
        <v>16</v>
      </c>
      <c r="C13" s="26">
        <f>C20</f>
        <v>0</v>
      </c>
      <c r="D13" s="73">
        <f>SUM(D14:D28)</f>
        <v>36357295</v>
      </c>
      <c r="E13" s="66">
        <v>0</v>
      </c>
      <c r="F13" s="73">
        <f>SUM(F14:F28)</f>
        <v>36357295</v>
      </c>
      <c r="G13" s="73">
        <f aca="true" t="shared" si="0" ref="G13:N13">SUM(G14:G28)</f>
        <v>0</v>
      </c>
      <c r="H13" s="73">
        <f t="shared" si="0"/>
        <v>23685650.319999997</v>
      </c>
      <c r="I13" s="73">
        <f t="shared" si="0"/>
        <v>0</v>
      </c>
      <c r="J13" s="73">
        <f t="shared" si="0"/>
        <v>23685650.319999997</v>
      </c>
      <c r="K13" s="73">
        <f t="shared" si="0"/>
        <v>0</v>
      </c>
      <c r="L13" s="73">
        <f t="shared" si="0"/>
        <v>12671644.680000002</v>
      </c>
      <c r="M13" s="73">
        <f t="shared" si="0"/>
        <v>0</v>
      </c>
      <c r="N13" s="73">
        <f t="shared" si="0"/>
        <v>12671644.680000002</v>
      </c>
      <c r="O13" s="17"/>
    </row>
    <row r="14" spans="2:15" ht="12.75">
      <c r="B14" s="140" t="s">
        <v>17</v>
      </c>
      <c r="C14" s="106"/>
      <c r="D14" s="107">
        <v>240000</v>
      </c>
      <c r="E14" s="108"/>
      <c r="F14" s="56">
        <f>SUM(D14:E14)</f>
        <v>240000</v>
      </c>
      <c r="G14" s="106">
        <v>0</v>
      </c>
      <c r="H14" s="56">
        <v>236431.46</v>
      </c>
      <c r="I14" s="107">
        <v>0</v>
      </c>
      <c r="J14" s="109">
        <f>+I14+H14</f>
        <v>236431.46</v>
      </c>
      <c r="K14" s="60">
        <v>0</v>
      </c>
      <c r="L14" s="60">
        <f aca="true" t="shared" si="1" ref="L14:L28">F14-J14</f>
        <v>3568.540000000008</v>
      </c>
      <c r="M14" s="64">
        <v>0</v>
      </c>
      <c r="N14" s="93">
        <f aca="true" t="shared" si="2" ref="N14:N28">SUM(K14:M14)</f>
        <v>3568.540000000008</v>
      </c>
      <c r="O14" s="17"/>
    </row>
    <row r="15" spans="2:15" ht="12.75">
      <c r="B15" s="82" t="s">
        <v>39</v>
      </c>
      <c r="C15" s="91"/>
      <c r="D15" s="42">
        <v>30000</v>
      </c>
      <c r="E15" s="90"/>
      <c r="F15" s="60">
        <f>D15</f>
        <v>30000</v>
      </c>
      <c r="G15" s="91"/>
      <c r="H15" s="60">
        <v>8100</v>
      </c>
      <c r="I15" s="42"/>
      <c r="J15" s="37">
        <f>+H15</f>
        <v>8100</v>
      </c>
      <c r="K15" s="64"/>
      <c r="L15" s="60">
        <f>F15-J15</f>
        <v>21900</v>
      </c>
      <c r="M15" s="64"/>
      <c r="N15" s="93">
        <f>L15</f>
        <v>21900</v>
      </c>
      <c r="O15" s="17"/>
    </row>
    <row r="16" spans="2:15" ht="12.75">
      <c r="B16" s="88" t="s">
        <v>30</v>
      </c>
      <c r="C16" s="83"/>
      <c r="D16" s="86">
        <v>2702000</v>
      </c>
      <c r="E16" s="84"/>
      <c r="F16" s="59">
        <f>+E16+D16</f>
        <v>2702000</v>
      </c>
      <c r="G16" s="85"/>
      <c r="H16" s="59">
        <v>1853201</v>
      </c>
      <c r="I16" s="86">
        <v>0</v>
      </c>
      <c r="J16" s="139">
        <f aca="true" t="shared" si="3" ref="J16:J27">+H16</f>
        <v>1853201</v>
      </c>
      <c r="K16" s="51">
        <v>0</v>
      </c>
      <c r="L16" s="60">
        <f t="shared" si="1"/>
        <v>848799</v>
      </c>
      <c r="M16" s="64"/>
      <c r="N16" s="93">
        <f t="shared" si="2"/>
        <v>848799</v>
      </c>
      <c r="O16" s="17"/>
    </row>
    <row r="17" spans="2:15" ht="12.75" customHeight="1">
      <c r="B17" s="88" t="s">
        <v>22</v>
      </c>
      <c r="C17" s="89"/>
      <c r="D17" s="42">
        <v>11018877</v>
      </c>
      <c r="E17" s="90"/>
      <c r="F17" s="60">
        <f aca="true" t="shared" si="4" ref="F17:F28">+D17</f>
        <v>11018877</v>
      </c>
      <c r="G17" s="91">
        <v>0</v>
      </c>
      <c r="H17" s="60">
        <v>6654454.1</v>
      </c>
      <c r="I17" s="42">
        <v>0</v>
      </c>
      <c r="J17" s="37">
        <f t="shared" si="3"/>
        <v>6654454.1</v>
      </c>
      <c r="K17" s="60">
        <v>0</v>
      </c>
      <c r="L17" s="60">
        <f t="shared" si="1"/>
        <v>4364422.9</v>
      </c>
      <c r="M17" s="64">
        <v>0</v>
      </c>
      <c r="N17" s="93">
        <f t="shared" si="2"/>
        <v>4364422.9</v>
      </c>
      <c r="O17" s="17"/>
    </row>
    <row r="18" spans="2:15" ht="12.75">
      <c r="B18" s="88" t="s">
        <v>23</v>
      </c>
      <c r="C18" s="89"/>
      <c r="D18" s="42">
        <v>616370</v>
      </c>
      <c r="E18" s="63"/>
      <c r="F18" s="60">
        <f t="shared" si="4"/>
        <v>616370</v>
      </c>
      <c r="G18" s="91">
        <v>0</v>
      </c>
      <c r="H18" s="60">
        <v>511834.38</v>
      </c>
      <c r="I18" s="42">
        <v>0</v>
      </c>
      <c r="J18" s="37">
        <f t="shared" si="3"/>
        <v>511834.38</v>
      </c>
      <c r="K18" s="60">
        <v>0</v>
      </c>
      <c r="L18" s="60">
        <f t="shared" si="1"/>
        <v>104535.62</v>
      </c>
      <c r="M18" s="64">
        <v>0</v>
      </c>
      <c r="N18" s="93">
        <f t="shared" si="2"/>
        <v>104535.62</v>
      </c>
      <c r="O18" s="17"/>
    </row>
    <row r="19" spans="2:15" ht="12.75">
      <c r="B19" s="88" t="s">
        <v>24</v>
      </c>
      <c r="C19" s="89"/>
      <c r="D19" s="42">
        <v>300000</v>
      </c>
      <c r="E19" s="63"/>
      <c r="F19" s="60">
        <f t="shared" si="4"/>
        <v>300000</v>
      </c>
      <c r="G19" s="91">
        <v>0</v>
      </c>
      <c r="H19" s="60">
        <v>293628.78</v>
      </c>
      <c r="I19" s="92">
        <v>0</v>
      </c>
      <c r="J19" s="37">
        <f t="shared" si="3"/>
        <v>293628.78</v>
      </c>
      <c r="K19" s="60">
        <v>0</v>
      </c>
      <c r="L19" s="60">
        <f t="shared" si="1"/>
        <v>6371.219999999972</v>
      </c>
      <c r="M19" s="64">
        <v>0</v>
      </c>
      <c r="N19" s="93">
        <f t="shared" si="2"/>
        <v>6371.219999999972</v>
      </c>
      <c r="O19" s="17"/>
    </row>
    <row r="20" spans="2:15" ht="12.75">
      <c r="B20" s="88" t="s">
        <v>25</v>
      </c>
      <c r="C20" s="37"/>
      <c r="D20" s="42">
        <v>574800</v>
      </c>
      <c r="E20" s="37"/>
      <c r="F20" s="64">
        <f t="shared" si="4"/>
        <v>574800</v>
      </c>
      <c r="G20" s="61">
        <v>0</v>
      </c>
      <c r="H20" s="61">
        <v>518640</v>
      </c>
      <c r="I20" s="61">
        <v>0</v>
      </c>
      <c r="J20" s="64">
        <f t="shared" si="3"/>
        <v>518640</v>
      </c>
      <c r="K20" s="60">
        <v>0</v>
      </c>
      <c r="L20" s="60">
        <f t="shared" si="1"/>
        <v>56160</v>
      </c>
      <c r="M20" s="64">
        <v>0</v>
      </c>
      <c r="N20" s="93">
        <f t="shared" si="2"/>
        <v>56160</v>
      </c>
      <c r="O20" s="17"/>
    </row>
    <row r="21" spans="2:15" ht="12.75">
      <c r="B21" s="88" t="s">
        <v>43</v>
      </c>
      <c r="C21" s="37"/>
      <c r="D21" s="42">
        <v>10000</v>
      </c>
      <c r="E21" s="37"/>
      <c r="F21" s="60">
        <f t="shared" si="4"/>
        <v>10000</v>
      </c>
      <c r="G21" s="61"/>
      <c r="H21" s="61">
        <v>0</v>
      </c>
      <c r="I21" s="61"/>
      <c r="J21" s="64">
        <f t="shared" si="3"/>
        <v>0</v>
      </c>
      <c r="K21" s="60"/>
      <c r="L21" s="60">
        <f t="shared" si="1"/>
        <v>10000</v>
      </c>
      <c r="M21" s="60"/>
      <c r="N21" s="64">
        <f t="shared" si="2"/>
        <v>10000</v>
      </c>
      <c r="O21" s="17"/>
    </row>
    <row r="22" spans="2:15" ht="12.75">
      <c r="B22" s="88" t="s">
        <v>41</v>
      </c>
      <c r="C22" s="37"/>
      <c r="D22" s="42">
        <v>1949236</v>
      </c>
      <c r="E22" s="37"/>
      <c r="F22" s="60">
        <f t="shared" si="4"/>
        <v>1949236</v>
      </c>
      <c r="G22" s="61">
        <v>0</v>
      </c>
      <c r="H22" s="61">
        <v>151334.91</v>
      </c>
      <c r="I22" s="61">
        <v>0</v>
      </c>
      <c r="J22" s="64">
        <f t="shared" si="3"/>
        <v>151334.91</v>
      </c>
      <c r="K22" s="61">
        <v>0</v>
      </c>
      <c r="L22" s="60">
        <f t="shared" si="1"/>
        <v>1797901.09</v>
      </c>
      <c r="M22" s="61">
        <v>0</v>
      </c>
      <c r="N22" s="64">
        <f aca="true" t="shared" si="5" ref="N22:N27">F22-J22</f>
        <v>1797901.09</v>
      </c>
      <c r="O22" s="17"/>
    </row>
    <row r="23" spans="2:15" ht="12.75">
      <c r="B23" s="88" t="s">
        <v>34</v>
      </c>
      <c r="C23" s="37"/>
      <c r="D23" s="42">
        <v>5939107</v>
      </c>
      <c r="E23" s="37"/>
      <c r="F23" s="60">
        <f t="shared" si="4"/>
        <v>5939107</v>
      </c>
      <c r="G23" s="61">
        <v>0</v>
      </c>
      <c r="H23" s="61">
        <v>5570228.01</v>
      </c>
      <c r="I23" s="61">
        <v>0</v>
      </c>
      <c r="J23" s="64">
        <f>+H23</f>
        <v>5570228.01</v>
      </c>
      <c r="K23" s="61">
        <v>0</v>
      </c>
      <c r="L23" s="60">
        <f>F23-J23</f>
        <v>368878.9900000002</v>
      </c>
      <c r="M23" s="61"/>
      <c r="N23" s="64">
        <f t="shared" si="5"/>
        <v>368878.9900000002</v>
      </c>
      <c r="O23" s="17"/>
    </row>
    <row r="24" spans="2:15" ht="12.75">
      <c r="B24" s="88" t="s">
        <v>35</v>
      </c>
      <c r="C24" s="37"/>
      <c r="D24" s="42">
        <v>5468356</v>
      </c>
      <c r="E24" s="37"/>
      <c r="F24" s="60">
        <f t="shared" si="4"/>
        <v>5468356</v>
      </c>
      <c r="G24" s="61">
        <v>0</v>
      </c>
      <c r="H24" s="61">
        <v>5374473.21</v>
      </c>
      <c r="I24" s="61">
        <v>0</v>
      </c>
      <c r="J24" s="64">
        <f>+H24</f>
        <v>5374473.21</v>
      </c>
      <c r="K24" s="60">
        <v>0</v>
      </c>
      <c r="L24" s="60">
        <f>F24-J24</f>
        <v>93882.79000000004</v>
      </c>
      <c r="M24" s="61"/>
      <c r="N24" s="64">
        <f t="shared" si="5"/>
        <v>93882.79000000004</v>
      </c>
      <c r="O24" s="17"/>
    </row>
    <row r="25" spans="2:15" ht="12.75">
      <c r="B25" s="88" t="s">
        <v>36</v>
      </c>
      <c r="C25" s="37"/>
      <c r="D25" s="42">
        <v>1712880</v>
      </c>
      <c r="E25" s="37"/>
      <c r="F25" s="60">
        <f t="shared" si="4"/>
        <v>1712880</v>
      </c>
      <c r="G25" s="61"/>
      <c r="H25" s="61">
        <v>291815.11</v>
      </c>
      <c r="I25" s="61">
        <v>0</v>
      </c>
      <c r="J25" s="60">
        <f>+H25</f>
        <v>291815.11</v>
      </c>
      <c r="K25" s="60"/>
      <c r="L25" s="60">
        <f>F25-J25</f>
        <v>1421064.8900000001</v>
      </c>
      <c r="M25" s="61"/>
      <c r="N25" s="64">
        <f t="shared" si="5"/>
        <v>1421064.8900000001</v>
      </c>
      <c r="O25" s="17"/>
    </row>
    <row r="26" spans="2:15" ht="27.75">
      <c r="B26" s="134" t="s">
        <v>38</v>
      </c>
      <c r="C26" s="37"/>
      <c r="D26" s="135">
        <v>5341669</v>
      </c>
      <c r="E26" s="37"/>
      <c r="F26" s="136">
        <f>D26</f>
        <v>5341669</v>
      </c>
      <c r="G26" s="61"/>
      <c r="H26" s="137">
        <v>2022576.14</v>
      </c>
      <c r="I26" s="61">
        <v>0</v>
      </c>
      <c r="J26" s="136">
        <f>+H26</f>
        <v>2022576.14</v>
      </c>
      <c r="K26" s="60"/>
      <c r="L26" s="136">
        <f>F26-J26</f>
        <v>3319092.8600000003</v>
      </c>
      <c r="M26" s="61"/>
      <c r="N26" s="138">
        <f t="shared" si="5"/>
        <v>3319092.8600000003</v>
      </c>
      <c r="O26" s="17"/>
    </row>
    <row r="27" spans="2:15" ht="12.75">
      <c r="B27" s="88" t="s">
        <v>40</v>
      </c>
      <c r="C27" s="37"/>
      <c r="D27" s="42">
        <v>308000</v>
      </c>
      <c r="E27" s="37"/>
      <c r="F27" s="60">
        <f t="shared" si="4"/>
        <v>308000</v>
      </c>
      <c r="G27" s="61"/>
      <c r="H27" s="61">
        <v>91081</v>
      </c>
      <c r="I27" s="61"/>
      <c r="J27" s="60">
        <f t="shared" si="3"/>
        <v>91081</v>
      </c>
      <c r="K27" s="61"/>
      <c r="L27" s="60">
        <f t="shared" si="1"/>
        <v>216919</v>
      </c>
      <c r="M27" s="61"/>
      <c r="N27" s="64">
        <f t="shared" si="5"/>
        <v>216919</v>
      </c>
      <c r="O27" s="17"/>
    </row>
    <row r="28" spans="2:15" ht="12.75">
      <c r="B28" s="114" t="s">
        <v>26</v>
      </c>
      <c r="C28" s="115"/>
      <c r="D28" s="116">
        <v>146000</v>
      </c>
      <c r="E28" s="115"/>
      <c r="F28" s="117">
        <f t="shared" si="4"/>
        <v>146000</v>
      </c>
      <c r="G28" s="118">
        <v>0</v>
      </c>
      <c r="H28" s="118">
        <v>107852.22</v>
      </c>
      <c r="I28" s="118">
        <v>0</v>
      </c>
      <c r="J28" s="118">
        <f>+I28+H28</f>
        <v>107852.22</v>
      </c>
      <c r="K28" s="117">
        <v>0</v>
      </c>
      <c r="L28" s="117">
        <f t="shared" si="1"/>
        <v>38147.78</v>
      </c>
      <c r="M28" s="119">
        <v>0</v>
      </c>
      <c r="N28" s="120">
        <f t="shared" si="2"/>
        <v>38147.78</v>
      </c>
      <c r="O28" s="17"/>
    </row>
    <row r="29" spans="2:15" ht="12.75">
      <c r="B29" s="75" t="s">
        <v>20</v>
      </c>
      <c r="C29" s="26">
        <f>C30</f>
        <v>13287000</v>
      </c>
      <c r="D29" s="87">
        <v>0</v>
      </c>
      <c r="E29" s="66">
        <v>0</v>
      </c>
      <c r="F29" s="26">
        <f>F30</f>
        <v>13287000</v>
      </c>
      <c r="G29" s="23">
        <f>G30</f>
        <v>10784545.12</v>
      </c>
      <c r="H29" s="26">
        <v>0</v>
      </c>
      <c r="I29" s="87">
        <v>0</v>
      </c>
      <c r="J29" s="25">
        <f>J30</f>
        <v>10784545.12</v>
      </c>
      <c r="K29" s="23">
        <f>K30</f>
        <v>2502454.880000001</v>
      </c>
      <c r="L29" s="24">
        <f>L30</f>
        <v>0</v>
      </c>
      <c r="M29" s="73">
        <f>M30</f>
        <v>0</v>
      </c>
      <c r="N29" s="23">
        <f>N30</f>
        <v>2502454.880000001</v>
      </c>
      <c r="O29" s="17"/>
    </row>
    <row r="30" spans="2:15" ht="12.75">
      <c r="B30" s="71" t="s">
        <v>18</v>
      </c>
      <c r="C30" s="122">
        <v>13287000</v>
      </c>
      <c r="D30" s="123">
        <v>0</v>
      </c>
      <c r="E30" s="124">
        <v>0</v>
      </c>
      <c r="F30" s="125">
        <f>+C30</f>
        <v>13287000</v>
      </c>
      <c r="G30" s="126">
        <v>10784545.12</v>
      </c>
      <c r="H30" s="126">
        <v>0</v>
      </c>
      <c r="I30" s="72">
        <v>0</v>
      </c>
      <c r="J30" s="122">
        <f>G30</f>
        <v>10784545.12</v>
      </c>
      <c r="K30" s="125">
        <f>F30-G30</f>
        <v>2502454.880000001</v>
      </c>
      <c r="L30" s="127">
        <v>0</v>
      </c>
      <c r="M30" s="125">
        <v>0</v>
      </c>
      <c r="N30" s="128">
        <f>K30</f>
        <v>2502454.880000001</v>
      </c>
      <c r="O30" s="17"/>
    </row>
    <row r="31" spans="2:15" ht="12.75">
      <c r="B31" s="65" t="s">
        <v>13</v>
      </c>
      <c r="C31" s="66">
        <f>SUM(C32:C33)</f>
        <v>2746653.18</v>
      </c>
      <c r="D31" s="67">
        <f>SUM(D32:D36)</f>
        <v>48442896</v>
      </c>
      <c r="E31" s="67">
        <f>E34+E36</f>
        <v>0</v>
      </c>
      <c r="F31" s="67">
        <f aca="true" t="shared" si="6" ref="F31:N31">SUM(F32:F36)</f>
        <v>51189549.18</v>
      </c>
      <c r="G31" s="67">
        <f t="shared" si="6"/>
        <v>2698652.21</v>
      </c>
      <c r="H31" s="67">
        <f t="shared" si="6"/>
        <v>33000095.93</v>
      </c>
      <c r="I31" s="67">
        <f t="shared" si="6"/>
        <v>0</v>
      </c>
      <c r="J31" s="67">
        <f t="shared" si="6"/>
        <v>35698748.14</v>
      </c>
      <c r="K31" s="67">
        <f t="shared" si="6"/>
        <v>48000.970000000205</v>
      </c>
      <c r="L31" s="67">
        <f t="shared" si="6"/>
        <v>15442800.07</v>
      </c>
      <c r="M31" s="67">
        <f t="shared" si="6"/>
        <v>0</v>
      </c>
      <c r="N31" s="121">
        <f t="shared" si="6"/>
        <v>15490801.040000001</v>
      </c>
      <c r="O31" s="17"/>
    </row>
    <row r="32" spans="2:15" ht="12.75">
      <c r="B32" s="58" t="s">
        <v>31</v>
      </c>
      <c r="C32" s="50">
        <v>2544653.18</v>
      </c>
      <c r="D32" s="110"/>
      <c r="E32" s="110"/>
      <c r="F32" s="51">
        <f>+E32+D32+C32</f>
        <v>2544653.18</v>
      </c>
      <c r="G32" s="51">
        <v>2544652.21</v>
      </c>
      <c r="H32" s="110"/>
      <c r="I32" s="110"/>
      <c r="J32" s="52">
        <f>I32+H32+G32</f>
        <v>2544652.21</v>
      </c>
      <c r="K32" s="53">
        <f>F32-G32</f>
        <v>0.970000000204891</v>
      </c>
      <c r="L32" s="111"/>
      <c r="M32" s="110"/>
      <c r="N32" s="34">
        <f>SUM(K32:M32)</f>
        <v>0.970000000204891</v>
      </c>
      <c r="O32" s="17"/>
    </row>
    <row r="33" spans="2:15" ht="12.75">
      <c r="B33" s="58" t="s">
        <v>32</v>
      </c>
      <c r="C33" s="50">
        <v>202000</v>
      </c>
      <c r="D33" s="110"/>
      <c r="E33" s="110"/>
      <c r="F33" s="51">
        <f>SUM(C33:E33)</f>
        <v>202000</v>
      </c>
      <c r="G33" s="51">
        <v>154000</v>
      </c>
      <c r="H33" s="110"/>
      <c r="I33" s="110"/>
      <c r="J33" s="52">
        <f>I33+H33+G33</f>
        <v>154000</v>
      </c>
      <c r="K33" s="53">
        <f>F33-G33</f>
        <v>48000</v>
      </c>
      <c r="L33" s="112"/>
      <c r="M33" s="110"/>
      <c r="N33" s="36">
        <f>SUM(K33:M33)</f>
        <v>48000</v>
      </c>
      <c r="O33" s="17"/>
    </row>
    <row r="34" spans="2:15" ht="12.75">
      <c r="B34" s="103" t="s">
        <v>19</v>
      </c>
      <c r="C34" s="50">
        <v>0</v>
      </c>
      <c r="D34" s="51">
        <v>968000</v>
      </c>
      <c r="E34" s="52">
        <v>0</v>
      </c>
      <c r="F34" s="34">
        <f>+E34+D34</f>
        <v>968000</v>
      </c>
      <c r="G34" s="52">
        <v>0</v>
      </c>
      <c r="H34" s="34">
        <v>968000</v>
      </c>
      <c r="I34" s="52">
        <v>0</v>
      </c>
      <c r="J34" s="33">
        <f>+I34+H34+G34</f>
        <v>968000</v>
      </c>
      <c r="K34" s="53">
        <v>0</v>
      </c>
      <c r="L34" s="35">
        <f>F34-J34</f>
        <v>0</v>
      </c>
      <c r="M34" s="34">
        <v>0</v>
      </c>
      <c r="N34" s="34">
        <f>M34+L34+K34</f>
        <v>0</v>
      </c>
      <c r="O34" s="17"/>
    </row>
    <row r="35" spans="2:15" ht="12.75">
      <c r="B35" s="103" t="s">
        <v>37</v>
      </c>
      <c r="C35" s="50"/>
      <c r="D35" s="51">
        <v>33074000</v>
      </c>
      <c r="E35" s="52">
        <v>0</v>
      </c>
      <c r="F35" s="34">
        <f>+E35+D35</f>
        <v>33074000</v>
      </c>
      <c r="G35" s="52"/>
      <c r="H35" s="38">
        <v>23909900</v>
      </c>
      <c r="I35" s="52"/>
      <c r="J35" s="33">
        <f>+I35+H35+G35</f>
        <v>23909900</v>
      </c>
      <c r="K35" s="53">
        <v>0</v>
      </c>
      <c r="L35" s="35">
        <f>F35-J35</f>
        <v>9164100</v>
      </c>
      <c r="M35" s="34">
        <v>0</v>
      </c>
      <c r="N35" s="34">
        <f>M35+L35+K35</f>
        <v>9164100</v>
      </c>
      <c r="O35" s="17"/>
    </row>
    <row r="36" spans="2:15" ht="12.75">
      <c r="B36" s="88" t="s">
        <v>27</v>
      </c>
      <c r="C36" s="61"/>
      <c r="D36" s="60">
        <v>14400896</v>
      </c>
      <c r="E36" s="64"/>
      <c r="F36" s="36">
        <f>+E36+D36</f>
        <v>14400896</v>
      </c>
      <c r="G36" s="64"/>
      <c r="H36" s="42">
        <v>8122195.93</v>
      </c>
      <c r="I36" s="64"/>
      <c r="J36" s="35">
        <f>+I36+H36</f>
        <v>8122195.93</v>
      </c>
      <c r="K36" s="62">
        <v>0</v>
      </c>
      <c r="L36" s="35">
        <f>F36-J36</f>
        <v>6278700.07</v>
      </c>
      <c r="M36" s="36">
        <v>0</v>
      </c>
      <c r="N36" s="36">
        <f>M36+L36</f>
        <v>6278700.07</v>
      </c>
      <c r="O36" s="17"/>
    </row>
    <row r="37" spans="2:15" ht="13.5" thickBot="1">
      <c r="B37" s="94"/>
      <c r="C37" s="95"/>
      <c r="D37" s="96"/>
      <c r="E37" s="97"/>
      <c r="F37" s="98"/>
      <c r="G37" s="97"/>
      <c r="H37" s="99"/>
      <c r="I37" s="100"/>
      <c r="J37" s="101"/>
      <c r="K37" s="102"/>
      <c r="L37" s="101"/>
      <c r="M37" s="98"/>
      <c r="N37" s="98"/>
      <c r="O37" s="17"/>
    </row>
    <row r="38" spans="1:15" ht="12.75" customHeight="1" thickTop="1">
      <c r="A38" s="68"/>
      <c r="B38" s="8" t="s">
        <v>2</v>
      </c>
      <c r="C38" s="9"/>
      <c r="D38" s="9"/>
      <c r="E38" s="78"/>
      <c r="F38" s="78"/>
      <c r="G38" s="76"/>
      <c r="H38" s="76"/>
      <c r="I38" s="79"/>
      <c r="J38" s="43"/>
      <c r="K38" s="20"/>
      <c r="L38" s="113" t="s">
        <v>3</v>
      </c>
      <c r="M38" s="113"/>
      <c r="N38" s="113"/>
      <c r="O38" s="17"/>
    </row>
    <row r="39" spans="1:15" ht="12.75" customHeight="1">
      <c r="A39" s="68"/>
      <c r="B39" s="8"/>
      <c r="C39" s="9"/>
      <c r="D39" s="9"/>
      <c r="E39" s="78"/>
      <c r="F39" s="78"/>
      <c r="G39" s="76"/>
      <c r="H39" s="79"/>
      <c r="I39" s="79"/>
      <c r="J39" s="43"/>
      <c r="K39" s="20"/>
      <c r="L39" s="22"/>
      <c r="M39" s="79"/>
      <c r="N39" s="79"/>
      <c r="O39" s="17"/>
    </row>
    <row r="40" spans="1:15" ht="12.75" customHeight="1">
      <c r="A40" s="68"/>
      <c r="B40" s="2" t="s">
        <v>0</v>
      </c>
      <c r="C40" s="2"/>
      <c r="D40" s="2"/>
      <c r="E40" s="7"/>
      <c r="F40" s="7"/>
      <c r="G40" s="76"/>
      <c r="H40" s="76"/>
      <c r="I40" s="3"/>
      <c r="J40" s="43"/>
      <c r="L40" s="141" t="s">
        <v>15</v>
      </c>
      <c r="M40" s="141"/>
      <c r="N40" s="141"/>
      <c r="O40" s="17"/>
    </row>
    <row r="41" spans="1:15" ht="12.75" customHeight="1">
      <c r="A41" s="68"/>
      <c r="B41" s="77" t="s">
        <v>14</v>
      </c>
      <c r="C41" s="9"/>
      <c r="D41" s="9"/>
      <c r="E41" s="7"/>
      <c r="F41" s="6"/>
      <c r="G41" s="76"/>
      <c r="H41" s="76"/>
      <c r="I41" s="3"/>
      <c r="J41" s="10" t="s">
        <v>12</v>
      </c>
      <c r="L41" s="40" t="s">
        <v>1</v>
      </c>
      <c r="M41" s="40"/>
      <c r="N41" s="40"/>
      <c r="O41" s="17"/>
    </row>
    <row r="42" spans="1:15" ht="12.75" customHeight="1">
      <c r="A42" s="68"/>
      <c r="B42" s="40" t="s">
        <v>44</v>
      </c>
      <c r="C42" s="6"/>
      <c r="D42" s="9"/>
      <c r="E42" s="7"/>
      <c r="F42" s="40"/>
      <c r="G42" s="6"/>
      <c r="H42" s="54"/>
      <c r="I42" s="3"/>
      <c r="J42" s="10"/>
      <c r="L42" s="142" t="s">
        <v>45</v>
      </c>
      <c r="M42" s="142"/>
      <c r="N42" s="142"/>
      <c r="O42" s="17"/>
    </row>
    <row r="43" spans="1:15" ht="6" customHeight="1">
      <c r="A43" s="68"/>
      <c r="B43" s="3"/>
      <c r="C43" s="46"/>
      <c r="D43" s="3"/>
      <c r="E43" s="3"/>
      <c r="F43" s="4"/>
      <c r="G43" s="4"/>
      <c r="H43" s="1"/>
      <c r="I43" s="3"/>
      <c r="J43" s="10"/>
      <c r="L43" s="4"/>
      <c r="M43" s="1"/>
      <c r="N43" s="3"/>
      <c r="O43" s="17"/>
    </row>
    <row r="44" spans="1:15" ht="6" customHeight="1">
      <c r="A44" s="68"/>
      <c r="C44" s="47"/>
      <c r="O44" s="17"/>
    </row>
    <row r="45" spans="1:15" ht="6" customHeight="1">
      <c r="A45" s="68"/>
      <c r="B45" s="69"/>
      <c r="C45" s="57"/>
      <c r="D45" s="41"/>
      <c r="E45" s="41"/>
      <c r="F45" s="27"/>
      <c r="G45" s="41"/>
      <c r="H45" s="57"/>
      <c r="I45" s="28"/>
      <c r="J45" s="27"/>
      <c r="K45" s="70"/>
      <c r="L45" s="27"/>
      <c r="M45" s="27"/>
      <c r="N45" s="27"/>
      <c r="O45" s="17"/>
    </row>
    <row r="46" spans="1:15" ht="6" customHeight="1">
      <c r="A46" s="68"/>
      <c r="B46" s="69"/>
      <c r="C46" s="57"/>
      <c r="D46" s="41"/>
      <c r="E46" s="41"/>
      <c r="F46" s="27"/>
      <c r="G46" s="41"/>
      <c r="H46" s="57"/>
      <c r="I46" s="28"/>
      <c r="J46" s="27"/>
      <c r="K46" s="70"/>
      <c r="L46" s="27"/>
      <c r="M46" s="27"/>
      <c r="N46" s="27"/>
      <c r="O46" s="17"/>
    </row>
    <row r="47" spans="1:15" ht="6" customHeight="1">
      <c r="A47" s="68"/>
      <c r="B47" s="69"/>
      <c r="C47" s="57"/>
      <c r="D47" s="41"/>
      <c r="E47" s="41"/>
      <c r="F47" s="27"/>
      <c r="G47" s="41"/>
      <c r="H47" s="57"/>
      <c r="I47" s="28"/>
      <c r="J47" s="27"/>
      <c r="K47" s="70"/>
      <c r="L47" s="27"/>
      <c r="M47" s="27"/>
      <c r="N47" s="27"/>
      <c r="O47" s="17"/>
    </row>
    <row r="48" spans="1:15" ht="6" customHeight="1">
      <c r="A48" s="68"/>
      <c r="B48" s="69"/>
      <c r="C48" s="57"/>
      <c r="D48" s="41"/>
      <c r="E48" s="41"/>
      <c r="F48" s="27"/>
      <c r="G48" s="41"/>
      <c r="H48" s="57"/>
      <c r="I48" s="28"/>
      <c r="J48" s="27"/>
      <c r="K48" s="70"/>
      <c r="L48" s="27"/>
      <c r="M48" s="27"/>
      <c r="N48" s="27"/>
      <c r="O48" s="17"/>
    </row>
    <row r="49" spans="1:15" ht="6" customHeight="1">
      <c r="A49" s="68"/>
      <c r="B49" s="69"/>
      <c r="C49" s="57"/>
      <c r="D49" s="41"/>
      <c r="E49" s="41"/>
      <c r="F49" s="27"/>
      <c r="G49" s="41"/>
      <c r="H49" s="57"/>
      <c r="I49" s="28"/>
      <c r="J49" s="27"/>
      <c r="K49" s="70"/>
      <c r="L49" s="27"/>
      <c r="M49" s="27"/>
      <c r="N49" s="27"/>
      <c r="O49" s="17"/>
    </row>
    <row r="50" spans="1:15" ht="6" customHeight="1">
      <c r="A50" s="68"/>
      <c r="B50" s="69"/>
      <c r="C50" s="57"/>
      <c r="D50" s="41"/>
      <c r="E50" s="41"/>
      <c r="F50" s="27"/>
      <c r="G50" s="41"/>
      <c r="H50" s="57"/>
      <c r="I50" s="28"/>
      <c r="J50" s="27"/>
      <c r="K50" s="70"/>
      <c r="L50" s="27"/>
      <c r="M50" s="27"/>
      <c r="N50" s="27"/>
      <c r="O50" s="17"/>
    </row>
    <row r="51" spans="1:15" ht="6" customHeight="1">
      <c r="A51" s="68"/>
      <c r="B51" s="69"/>
      <c r="C51" s="57"/>
      <c r="D51" s="41"/>
      <c r="E51" s="41"/>
      <c r="F51" s="27"/>
      <c r="G51" s="41"/>
      <c r="H51" s="57"/>
      <c r="I51" s="28"/>
      <c r="J51" s="27"/>
      <c r="K51" s="70"/>
      <c r="L51" s="27"/>
      <c r="M51" s="27"/>
      <c r="N51" s="27"/>
      <c r="O51" s="17"/>
    </row>
    <row r="52" spans="1:15" ht="6" customHeight="1">
      <c r="A52" s="68"/>
      <c r="B52" s="69"/>
      <c r="C52" s="57"/>
      <c r="D52" s="41"/>
      <c r="E52" s="41"/>
      <c r="F52" s="27"/>
      <c r="G52" s="41"/>
      <c r="H52" s="57"/>
      <c r="I52" s="28"/>
      <c r="J52" s="27"/>
      <c r="K52" s="70"/>
      <c r="L52" s="27"/>
      <c r="M52" s="27"/>
      <c r="N52" s="27"/>
      <c r="O52" s="17"/>
    </row>
    <row r="53" spans="1:15" ht="6" customHeight="1">
      <c r="A53" s="68"/>
      <c r="B53" s="69"/>
      <c r="C53" s="57"/>
      <c r="D53" s="41"/>
      <c r="E53" s="41"/>
      <c r="F53" s="27"/>
      <c r="G53" s="41"/>
      <c r="H53" s="57"/>
      <c r="I53" s="28"/>
      <c r="J53" s="27"/>
      <c r="K53" s="70"/>
      <c r="L53" s="27"/>
      <c r="M53" s="27"/>
      <c r="N53" s="27"/>
      <c r="O53" s="17"/>
    </row>
    <row r="54" spans="1:15" ht="6" customHeight="1">
      <c r="A54" s="68"/>
      <c r="B54" s="69"/>
      <c r="C54" s="57"/>
      <c r="D54" s="41"/>
      <c r="E54" s="41"/>
      <c r="F54" s="27"/>
      <c r="G54" s="41"/>
      <c r="H54" s="57"/>
      <c r="I54" s="28"/>
      <c r="J54" s="27"/>
      <c r="K54" s="70"/>
      <c r="L54" s="27"/>
      <c r="M54" s="27"/>
      <c r="N54" s="27"/>
      <c r="O54" s="17"/>
    </row>
    <row r="55" spans="1:15" ht="6" customHeight="1">
      <c r="A55" s="68"/>
      <c r="B55" s="69"/>
      <c r="C55" s="57"/>
      <c r="D55" s="41"/>
      <c r="E55" s="41"/>
      <c r="F55" s="27"/>
      <c r="G55" s="41"/>
      <c r="H55" s="57"/>
      <c r="I55" s="28"/>
      <c r="J55" s="27"/>
      <c r="K55" s="70"/>
      <c r="L55" s="27"/>
      <c r="M55" s="27"/>
      <c r="N55" s="27"/>
      <c r="O55" s="17"/>
    </row>
    <row r="56" spans="1:15" ht="6" customHeight="1">
      <c r="A56" s="68"/>
      <c r="B56" s="69"/>
      <c r="C56" s="57"/>
      <c r="D56" s="41"/>
      <c r="E56" s="41"/>
      <c r="F56" s="27"/>
      <c r="G56" s="41"/>
      <c r="H56" s="57"/>
      <c r="I56" s="28"/>
      <c r="J56" s="27"/>
      <c r="K56" s="70"/>
      <c r="L56" s="27"/>
      <c r="M56" s="27"/>
      <c r="N56" s="27"/>
      <c r="O56" s="17"/>
    </row>
    <row r="57" spans="1:15" ht="6" customHeight="1">
      <c r="A57" s="68"/>
      <c r="B57" s="69"/>
      <c r="C57" s="57"/>
      <c r="D57" s="41"/>
      <c r="E57" s="41"/>
      <c r="F57" s="27"/>
      <c r="G57" s="41"/>
      <c r="H57" s="57"/>
      <c r="I57" s="28"/>
      <c r="J57" s="27"/>
      <c r="K57" s="70"/>
      <c r="L57" s="27"/>
      <c r="M57" s="27"/>
      <c r="N57" s="27"/>
      <c r="O57" s="17"/>
    </row>
    <row r="58" spans="1:15" ht="6" customHeight="1">
      <c r="A58" s="68"/>
      <c r="B58" s="69"/>
      <c r="C58" s="57"/>
      <c r="D58" s="41"/>
      <c r="E58" s="41"/>
      <c r="F58" s="27"/>
      <c r="G58" s="41"/>
      <c r="H58" s="57"/>
      <c r="I58" s="28"/>
      <c r="J58" s="27"/>
      <c r="K58" s="70"/>
      <c r="L58" s="27"/>
      <c r="M58" s="27"/>
      <c r="N58" s="27"/>
      <c r="O58" s="17"/>
    </row>
    <row r="59" spans="1:15" ht="6" customHeight="1">
      <c r="A59" s="68"/>
      <c r="B59" s="69"/>
      <c r="C59" s="57"/>
      <c r="D59" s="41"/>
      <c r="E59" s="41"/>
      <c r="F59" s="27"/>
      <c r="G59" s="41"/>
      <c r="H59" s="57"/>
      <c r="I59" s="28"/>
      <c r="J59" s="27"/>
      <c r="K59" s="70"/>
      <c r="L59" s="27"/>
      <c r="M59" s="27"/>
      <c r="N59" s="27"/>
      <c r="O59" s="17"/>
    </row>
    <row r="60" spans="1:15" ht="6" customHeight="1">
      <c r="A60" s="68"/>
      <c r="B60" s="69"/>
      <c r="C60" s="57"/>
      <c r="D60" s="41"/>
      <c r="E60" s="41"/>
      <c r="F60" s="27"/>
      <c r="G60" s="41"/>
      <c r="H60" s="57"/>
      <c r="I60" s="28"/>
      <c r="J60" s="27"/>
      <c r="K60" s="70"/>
      <c r="L60" s="27"/>
      <c r="M60" s="27"/>
      <c r="N60" s="27"/>
      <c r="O60" s="17"/>
    </row>
    <row r="61" spans="1:15" ht="6" customHeight="1">
      <c r="A61" s="68"/>
      <c r="B61" s="69"/>
      <c r="C61" s="57"/>
      <c r="D61" s="41"/>
      <c r="E61" s="41"/>
      <c r="F61" s="27"/>
      <c r="G61" s="41"/>
      <c r="H61" s="57"/>
      <c r="I61" s="28"/>
      <c r="J61" s="27"/>
      <c r="K61" s="70"/>
      <c r="L61" s="27"/>
      <c r="M61" s="27"/>
      <c r="N61" s="27"/>
      <c r="O61" s="17"/>
    </row>
    <row r="62" spans="1:15" ht="6" customHeight="1">
      <c r="A62" s="68"/>
      <c r="B62" s="69"/>
      <c r="C62" s="57"/>
      <c r="D62" s="41"/>
      <c r="E62" s="41"/>
      <c r="F62" s="27"/>
      <c r="G62" s="41"/>
      <c r="H62" s="57"/>
      <c r="I62" s="28"/>
      <c r="J62" s="27"/>
      <c r="K62" s="70"/>
      <c r="L62" s="27"/>
      <c r="M62" s="27"/>
      <c r="N62" s="27"/>
      <c r="O62" s="17"/>
    </row>
    <row r="63" spans="1:15" ht="6" customHeight="1">
      <c r="A63" s="68"/>
      <c r="B63" s="69"/>
      <c r="C63" s="57"/>
      <c r="D63" s="41"/>
      <c r="E63" s="41"/>
      <c r="F63" s="27"/>
      <c r="G63" s="41"/>
      <c r="H63" s="57"/>
      <c r="I63" s="28"/>
      <c r="J63" s="27"/>
      <c r="K63" s="70"/>
      <c r="L63" s="27"/>
      <c r="M63" s="27"/>
      <c r="N63" s="27"/>
      <c r="O63" s="17"/>
    </row>
    <row r="64" spans="1:15" ht="6" customHeight="1">
      <c r="A64" s="68"/>
      <c r="B64" s="69"/>
      <c r="C64" s="57"/>
      <c r="D64" s="41"/>
      <c r="E64" s="41"/>
      <c r="F64" s="27"/>
      <c r="G64" s="41"/>
      <c r="H64" s="57"/>
      <c r="I64" s="28"/>
      <c r="J64" s="27"/>
      <c r="K64" s="70"/>
      <c r="L64" s="27"/>
      <c r="M64" s="27"/>
      <c r="N64" s="27"/>
      <c r="O64" s="17"/>
    </row>
    <row r="65" spans="1:15" ht="6" customHeight="1">
      <c r="A65" s="68"/>
      <c r="B65" s="69"/>
      <c r="C65" s="57"/>
      <c r="D65" s="41"/>
      <c r="E65" s="41"/>
      <c r="F65" s="27"/>
      <c r="G65" s="41"/>
      <c r="H65" s="57"/>
      <c r="I65" s="28"/>
      <c r="J65" s="27"/>
      <c r="K65" s="70"/>
      <c r="L65" s="27"/>
      <c r="M65" s="27"/>
      <c r="N65" s="27"/>
      <c r="O65" s="17"/>
    </row>
    <row r="66" spans="1:15" ht="6" customHeight="1">
      <c r="A66" s="68"/>
      <c r="B66" s="69"/>
      <c r="C66" s="57"/>
      <c r="D66" s="41"/>
      <c r="E66" s="41"/>
      <c r="F66" s="27"/>
      <c r="G66" s="41"/>
      <c r="H66" s="57"/>
      <c r="I66" s="28"/>
      <c r="J66" s="27"/>
      <c r="K66" s="70"/>
      <c r="L66" s="27"/>
      <c r="M66" s="27"/>
      <c r="N66" s="27"/>
      <c r="O66" s="17"/>
    </row>
    <row r="67" spans="1:15" ht="6" customHeight="1">
      <c r="A67" s="68"/>
      <c r="B67" s="69"/>
      <c r="C67" s="57"/>
      <c r="D67" s="41"/>
      <c r="E67" s="41"/>
      <c r="F67" s="27"/>
      <c r="G67" s="41"/>
      <c r="H67" s="57"/>
      <c r="I67" s="28"/>
      <c r="J67" s="27"/>
      <c r="K67" s="70"/>
      <c r="L67" s="27"/>
      <c r="M67" s="27"/>
      <c r="N67" s="27"/>
      <c r="O67" s="17"/>
    </row>
    <row r="68" spans="1:15" ht="6" customHeight="1">
      <c r="A68" s="68"/>
      <c r="B68" s="69"/>
      <c r="C68" s="57"/>
      <c r="D68" s="41"/>
      <c r="E68" s="41"/>
      <c r="F68" s="27"/>
      <c r="G68" s="41"/>
      <c r="H68" s="57"/>
      <c r="I68" s="28"/>
      <c r="J68" s="27"/>
      <c r="K68" s="70"/>
      <c r="L68" s="27"/>
      <c r="M68" s="27"/>
      <c r="N68" s="27"/>
      <c r="O68" s="17"/>
    </row>
    <row r="69" spans="1:15" ht="6" customHeight="1">
      <c r="A69" s="68"/>
      <c r="B69" s="69"/>
      <c r="C69" s="57"/>
      <c r="D69" s="41"/>
      <c r="E69" s="41"/>
      <c r="F69" s="27"/>
      <c r="G69" s="41"/>
      <c r="H69" s="57"/>
      <c r="I69" s="28"/>
      <c r="J69" s="27"/>
      <c r="K69" s="70"/>
      <c r="L69" s="27"/>
      <c r="M69" s="27"/>
      <c r="N69" s="27"/>
      <c r="O69" s="17"/>
    </row>
    <row r="70" spans="1:15" ht="6" customHeight="1">
      <c r="A70" s="68"/>
      <c r="B70" s="69"/>
      <c r="C70" s="57"/>
      <c r="D70" s="41"/>
      <c r="E70" s="41"/>
      <c r="F70" s="27"/>
      <c r="G70" s="41"/>
      <c r="H70" s="57"/>
      <c r="I70" s="28"/>
      <c r="J70" s="27"/>
      <c r="K70" s="70"/>
      <c r="L70" s="27"/>
      <c r="M70" s="27"/>
      <c r="N70" s="27"/>
      <c r="O70" s="17"/>
    </row>
    <row r="71" spans="1:15" ht="6" customHeight="1">
      <c r="A71" s="68"/>
      <c r="B71" s="69"/>
      <c r="C71" s="57"/>
      <c r="D71" s="41"/>
      <c r="E71" s="41"/>
      <c r="F71" s="27"/>
      <c r="G71" s="41"/>
      <c r="H71" s="57"/>
      <c r="I71" s="28"/>
      <c r="J71" s="27"/>
      <c r="K71" s="70"/>
      <c r="L71" s="27"/>
      <c r="M71" s="27"/>
      <c r="N71" s="27"/>
      <c r="O71" s="17"/>
    </row>
    <row r="72" spans="1:15" ht="6" customHeight="1">
      <c r="A72" s="68"/>
      <c r="B72" s="69"/>
      <c r="C72" s="57"/>
      <c r="D72" s="41"/>
      <c r="E72" s="41"/>
      <c r="F72" s="27"/>
      <c r="G72" s="41"/>
      <c r="H72" s="57"/>
      <c r="I72" s="28"/>
      <c r="J72" s="27"/>
      <c r="K72" s="70"/>
      <c r="L72" s="27"/>
      <c r="M72" s="27"/>
      <c r="N72" s="27"/>
      <c r="O72" s="17"/>
    </row>
    <row r="73" spans="1:15" ht="6" customHeight="1">
      <c r="A73" s="68"/>
      <c r="B73" s="69"/>
      <c r="C73" s="57"/>
      <c r="D73" s="41"/>
      <c r="E73" s="41"/>
      <c r="F73" s="27"/>
      <c r="G73" s="41"/>
      <c r="H73" s="57"/>
      <c r="I73" s="28"/>
      <c r="J73" s="27"/>
      <c r="K73" s="70"/>
      <c r="L73" s="27"/>
      <c r="M73" s="27"/>
      <c r="N73" s="27"/>
      <c r="O73" s="17"/>
    </row>
    <row r="74" spans="1:15" ht="6" customHeight="1">
      <c r="A74" s="68"/>
      <c r="B74" s="69"/>
      <c r="C74" s="57"/>
      <c r="D74" s="41"/>
      <c r="E74" s="41"/>
      <c r="F74" s="27"/>
      <c r="G74" s="41"/>
      <c r="H74" s="57"/>
      <c r="I74" s="28"/>
      <c r="J74" s="27"/>
      <c r="K74" s="70"/>
      <c r="L74" s="27"/>
      <c r="M74" s="27"/>
      <c r="N74" s="27"/>
      <c r="O74" s="17"/>
    </row>
    <row r="75" spans="1:15" ht="6" customHeight="1">
      <c r="A75" s="68"/>
      <c r="B75" s="69"/>
      <c r="C75" s="57"/>
      <c r="D75" s="41"/>
      <c r="E75" s="41"/>
      <c r="F75" s="27"/>
      <c r="G75" s="41"/>
      <c r="H75" s="57"/>
      <c r="I75" s="28"/>
      <c r="J75" s="27"/>
      <c r="K75" s="70"/>
      <c r="L75" s="27"/>
      <c r="M75" s="27"/>
      <c r="N75" s="27"/>
      <c r="O75" s="17"/>
    </row>
    <row r="76" spans="1:15" ht="6" customHeight="1">
      <c r="A76" s="68"/>
      <c r="B76" s="69"/>
      <c r="C76" s="57"/>
      <c r="D76" s="41"/>
      <c r="E76" s="41"/>
      <c r="F76" s="27"/>
      <c r="G76" s="41"/>
      <c r="H76" s="57"/>
      <c r="I76" s="28"/>
      <c r="J76" s="27"/>
      <c r="K76" s="70"/>
      <c r="L76" s="27"/>
      <c r="M76" s="27"/>
      <c r="N76" s="27"/>
      <c r="O76" s="17"/>
    </row>
    <row r="77" spans="1:15" ht="12.75">
      <c r="A77" s="68"/>
      <c r="B77" s="69"/>
      <c r="C77" s="57"/>
      <c r="D77" s="41"/>
      <c r="E77" s="41"/>
      <c r="F77" s="27"/>
      <c r="G77" s="41"/>
      <c r="H77" s="57"/>
      <c r="I77" s="28"/>
      <c r="J77" s="27"/>
      <c r="K77" s="70"/>
      <c r="L77" s="27"/>
      <c r="M77" s="27"/>
      <c r="N77" s="27"/>
      <c r="O77" s="17"/>
    </row>
    <row r="78" spans="1:15" ht="12.75">
      <c r="A78" s="68"/>
      <c r="B78" s="69"/>
      <c r="C78" s="57"/>
      <c r="D78" s="41"/>
      <c r="E78" s="41"/>
      <c r="F78" s="27"/>
      <c r="G78" s="41"/>
      <c r="H78" s="57"/>
      <c r="I78" s="28"/>
      <c r="J78" s="27"/>
      <c r="K78" s="70"/>
      <c r="L78" s="27"/>
      <c r="M78" s="27"/>
      <c r="N78" s="27"/>
      <c r="O78" s="17"/>
    </row>
    <row r="79" spans="1:15" ht="12.75">
      <c r="A79" s="68"/>
      <c r="B79" s="69"/>
      <c r="C79" s="57"/>
      <c r="D79" s="41"/>
      <c r="E79" s="41"/>
      <c r="F79" s="27"/>
      <c r="G79" s="41"/>
      <c r="H79" s="57"/>
      <c r="I79" s="28"/>
      <c r="J79" s="27"/>
      <c r="K79" s="70"/>
      <c r="L79" s="27"/>
      <c r="M79" s="27"/>
      <c r="N79" s="27"/>
      <c r="O79" s="17"/>
    </row>
    <row r="80" spans="1:15" ht="12.75">
      <c r="A80" s="68"/>
      <c r="B80" s="69"/>
      <c r="C80" s="57"/>
      <c r="D80" s="41"/>
      <c r="E80" s="41"/>
      <c r="F80" s="27"/>
      <c r="G80" s="41"/>
      <c r="H80" s="57"/>
      <c r="I80" s="28"/>
      <c r="J80" s="27"/>
      <c r="K80" s="70"/>
      <c r="L80" s="27"/>
      <c r="M80" s="27"/>
      <c r="N80" s="27"/>
      <c r="O80" s="17"/>
    </row>
    <row r="81" spans="1:15" ht="12.75">
      <c r="A81" s="68"/>
      <c r="B81" s="69"/>
      <c r="C81" s="57"/>
      <c r="D81" s="41"/>
      <c r="E81" s="41"/>
      <c r="F81" s="27"/>
      <c r="G81" s="41"/>
      <c r="H81" s="57"/>
      <c r="I81" s="28"/>
      <c r="J81" s="27"/>
      <c r="K81" s="70"/>
      <c r="L81" s="27"/>
      <c r="M81" s="27"/>
      <c r="N81" s="27"/>
      <c r="O81" s="17"/>
    </row>
    <row r="82" spans="1:15" ht="12.75">
      <c r="A82" s="68"/>
      <c r="B82" s="69"/>
      <c r="C82" s="57"/>
      <c r="D82" s="41"/>
      <c r="E82" s="41"/>
      <c r="F82" s="27"/>
      <c r="G82" s="41"/>
      <c r="H82" s="57"/>
      <c r="I82" s="28"/>
      <c r="J82" s="27"/>
      <c r="K82" s="70"/>
      <c r="L82" s="27"/>
      <c r="M82" s="27"/>
      <c r="N82" s="27"/>
      <c r="O82" s="17"/>
    </row>
    <row r="83" spans="1:15" ht="12.75">
      <c r="A83" s="68"/>
      <c r="B83" s="69"/>
      <c r="C83" s="57"/>
      <c r="D83" s="41"/>
      <c r="E83" s="41"/>
      <c r="F83" s="27"/>
      <c r="G83" s="41"/>
      <c r="H83" s="57"/>
      <c r="I83" s="28"/>
      <c r="J83" s="27"/>
      <c r="K83" s="70"/>
      <c r="L83" s="27"/>
      <c r="M83" s="27"/>
      <c r="N83" s="27"/>
      <c r="O83" s="17"/>
    </row>
    <row r="84" spans="1:15" ht="12.75">
      <c r="A84" s="68"/>
      <c r="B84" s="69"/>
      <c r="C84" s="57"/>
      <c r="D84" s="41"/>
      <c r="E84" s="41"/>
      <c r="F84" s="27"/>
      <c r="G84" s="41"/>
      <c r="H84" s="57"/>
      <c r="I84" s="28"/>
      <c r="J84" s="27"/>
      <c r="K84" s="70"/>
      <c r="L84" s="27"/>
      <c r="M84" s="27"/>
      <c r="N84" s="27"/>
      <c r="O84" s="17"/>
    </row>
    <row r="85" spans="1:15" ht="12.75">
      <c r="A85" s="68"/>
      <c r="B85" s="69"/>
      <c r="C85" s="57"/>
      <c r="D85" s="41"/>
      <c r="E85" s="41"/>
      <c r="F85" s="27"/>
      <c r="G85" s="41"/>
      <c r="H85" s="57"/>
      <c r="I85" s="28"/>
      <c r="J85" s="27"/>
      <c r="K85" s="70"/>
      <c r="L85" s="27"/>
      <c r="M85" s="27"/>
      <c r="N85" s="27"/>
      <c r="O85" s="17"/>
    </row>
    <row r="86" spans="1:15" ht="12.75">
      <c r="A86" s="68"/>
      <c r="B86" s="69"/>
      <c r="C86" s="57"/>
      <c r="D86" s="41"/>
      <c r="E86" s="41"/>
      <c r="F86" s="27"/>
      <c r="G86" s="41"/>
      <c r="H86" s="57"/>
      <c r="I86" s="28"/>
      <c r="J86" s="27"/>
      <c r="K86" s="70"/>
      <c r="L86" s="27"/>
      <c r="M86" s="27"/>
      <c r="N86" s="27"/>
      <c r="O86" s="17"/>
    </row>
    <row r="87" spans="1:15" ht="12.75">
      <c r="A87" s="68"/>
      <c r="B87" s="69"/>
      <c r="C87" s="57"/>
      <c r="D87" s="41"/>
      <c r="E87" s="41"/>
      <c r="F87" s="27"/>
      <c r="G87" s="41"/>
      <c r="H87" s="57"/>
      <c r="I87" s="28"/>
      <c r="J87" s="27"/>
      <c r="K87" s="70"/>
      <c r="L87" s="27"/>
      <c r="M87" s="27"/>
      <c r="N87" s="27"/>
      <c r="O87" s="17"/>
    </row>
    <row r="88" spans="1:15" ht="12.75">
      <c r="A88" s="68"/>
      <c r="B88" s="69"/>
      <c r="C88" s="57"/>
      <c r="D88" s="41"/>
      <c r="E88" s="41"/>
      <c r="F88" s="27"/>
      <c r="G88" s="41"/>
      <c r="H88" s="57"/>
      <c r="I88" s="28"/>
      <c r="J88" s="27"/>
      <c r="K88" s="70"/>
      <c r="L88" s="27"/>
      <c r="M88" s="27"/>
      <c r="N88" s="27"/>
      <c r="O88" s="17"/>
    </row>
    <row r="89" spans="1:15" ht="12.75">
      <c r="A89" s="68"/>
      <c r="B89" s="69"/>
      <c r="C89" s="57"/>
      <c r="D89" s="41"/>
      <c r="E89" s="41"/>
      <c r="F89" s="27"/>
      <c r="G89" s="41"/>
      <c r="H89" s="57"/>
      <c r="I89" s="28"/>
      <c r="J89" s="27"/>
      <c r="K89" s="70"/>
      <c r="L89" s="27"/>
      <c r="M89" s="27"/>
      <c r="N89" s="27"/>
      <c r="O89" s="17"/>
    </row>
    <row r="90" spans="1:15" ht="12.75">
      <c r="A90" s="68"/>
      <c r="B90" s="69"/>
      <c r="C90" s="57"/>
      <c r="D90" s="41"/>
      <c r="E90" s="41"/>
      <c r="F90" s="27"/>
      <c r="G90" s="41"/>
      <c r="H90" s="57"/>
      <c r="I90" s="28"/>
      <c r="J90" s="27"/>
      <c r="K90" s="70"/>
      <c r="L90" s="27"/>
      <c r="M90" s="27"/>
      <c r="N90" s="27"/>
      <c r="O90" s="17"/>
    </row>
    <row r="91" spans="1:15" ht="12.75">
      <c r="A91" s="68"/>
      <c r="B91" s="69"/>
      <c r="C91" s="57"/>
      <c r="D91" s="41"/>
      <c r="E91" s="41"/>
      <c r="F91" s="27"/>
      <c r="G91" s="41"/>
      <c r="H91" s="57"/>
      <c r="I91" s="28"/>
      <c r="J91" s="27"/>
      <c r="K91" s="70"/>
      <c r="L91" s="27"/>
      <c r="M91" s="27"/>
      <c r="N91" s="27"/>
      <c r="O91" s="17"/>
    </row>
    <row r="92" spans="1:15" ht="12.75">
      <c r="A92" s="68"/>
      <c r="B92" s="69"/>
      <c r="C92" s="57"/>
      <c r="D92" s="41"/>
      <c r="E92" s="41"/>
      <c r="F92" s="27"/>
      <c r="G92" s="41"/>
      <c r="H92" s="57"/>
      <c r="I92" s="28"/>
      <c r="J92" s="27"/>
      <c r="K92" s="70"/>
      <c r="L92" s="27"/>
      <c r="M92" s="27"/>
      <c r="N92" s="27"/>
      <c r="O92" s="17"/>
    </row>
    <row r="93" spans="1:15" ht="12.75">
      <c r="A93" s="68"/>
      <c r="B93" s="69"/>
      <c r="C93" s="57"/>
      <c r="D93" s="41"/>
      <c r="E93" s="41"/>
      <c r="F93" s="27"/>
      <c r="G93" s="41"/>
      <c r="H93" s="57"/>
      <c r="I93" s="28"/>
      <c r="J93" s="27"/>
      <c r="K93" s="70"/>
      <c r="L93" s="27"/>
      <c r="M93" s="27"/>
      <c r="N93" s="27"/>
      <c r="O93" s="17"/>
    </row>
    <row r="94" spans="1:15" ht="12.75">
      <c r="A94" s="68"/>
      <c r="B94" s="69"/>
      <c r="C94" s="57"/>
      <c r="D94" s="41"/>
      <c r="E94" s="41"/>
      <c r="F94" s="27"/>
      <c r="G94" s="41"/>
      <c r="H94" s="57"/>
      <c r="I94" s="28"/>
      <c r="J94" s="27"/>
      <c r="K94" s="70"/>
      <c r="L94" s="27"/>
      <c r="M94" s="27"/>
      <c r="N94" s="27"/>
      <c r="O94" s="17"/>
    </row>
    <row r="95" spans="1:15" ht="12.75">
      <c r="A95" s="68"/>
      <c r="B95" s="69"/>
      <c r="C95" s="57"/>
      <c r="D95" s="41"/>
      <c r="E95" s="41"/>
      <c r="F95" s="27"/>
      <c r="G95" s="41"/>
      <c r="H95" s="57"/>
      <c r="I95" s="28"/>
      <c r="J95" s="27"/>
      <c r="K95" s="70"/>
      <c r="L95" s="27"/>
      <c r="M95" s="27"/>
      <c r="N95" s="27"/>
      <c r="O95" s="17"/>
    </row>
    <row r="96" spans="1:15" ht="12.75">
      <c r="A96" s="68"/>
      <c r="B96" s="69"/>
      <c r="C96" s="57"/>
      <c r="D96" s="41"/>
      <c r="E96" s="41"/>
      <c r="F96" s="27"/>
      <c r="G96" s="41"/>
      <c r="H96" s="57"/>
      <c r="I96" s="28"/>
      <c r="J96" s="27"/>
      <c r="K96" s="70"/>
      <c r="L96" s="27"/>
      <c r="M96" s="27"/>
      <c r="N96" s="27"/>
      <c r="O96" s="17"/>
    </row>
    <row r="97" spans="1:15" ht="12.75">
      <c r="A97" s="68"/>
      <c r="B97" s="69"/>
      <c r="C97" s="57"/>
      <c r="D97" s="41"/>
      <c r="E97" s="41"/>
      <c r="F97" s="27"/>
      <c r="G97" s="41"/>
      <c r="H97" s="57"/>
      <c r="I97" s="28"/>
      <c r="J97" s="27"/>
      <c r="K97" s="70"/>
      <c r="L97" s="27"/>
      <c r="M97" s="27"/>
      <c r="N97" s="27"/>
      <c r="O97" s="17"/>
    </row>
    <row r="98" spans="1:15" ht="12.75">
      <c r="A98" s="68"/>
      <c r="B98" s="69"/>
      <c r="C98" s="57"/>
      <c r="D98" s="41"/>
      <c r="E98" s="41"/>
      <c r="F98" s="27"/>
      <c r="G98" s="41"/>
      <c r="H98" s="57"/>
      <c r="I98" s="28"/>
      <c r="J98" s="27"/>
      <c r="K98" s="70"/>
      <c r="L98" s="27"/>
      <c r="M98" s="27"/>
      <c r="N98" s="27"/>
      <c r="O98" s="17"/>
    </row>
    <row r="99" spans="1:15" ht="12.75">
      <c r="A99" s="68"/>
      <c r="B99" s="69"/>
      <c r="C99" s="57"/>
      <c r="D99" s="41"/>
      <c r="E99" s="41"/>
      <c r="F99" s="27"/>
      <c r="G99" s="41"/>
      <c r="H99" s="57"/>
      <c r="I99" s="28"/>
      <c r="J99" s="27"/>
      <c r="K99" s="70"/>
      <c r="L99" s="27"/>
      <c r="M99" s="27"/>
      <c r="N99" s="27"/>
      <c r="O99" s="17"/>
    </row>
    <row r="100" spans="1:15" ht="18" customHeight="1">
      <c r="A100" s="68"/>
      <c r="B100" s="69"/>
      <c r="C100" s="57"/>
      <c r="D100" s="41"/>
      <c r="E100" s="41"/>
      <c r="F100" s="27"/>
      <c r="G100" s="41"/>
      <c r="H100" s="57"/>
      <c r="I100" s="28"/>
      <c r="J100" s="27"/>
      <c r="K100" s="70"/>
      <c r="L100" s="27"/>
      <c r="M100" s="27"/>
      <c r="N100" s="27"/>
      <c r="O100" s="17"/>
    </row>
    <row r="101" spans="1:15" ht="12.75">
      <c r="A101" s="68"/>
      <c r="B101" s="69"/>
      <c r="C101" s="57"/>
      <c r="D101" s="41"/>
      <c r="E101" s="41"/>
      <c r="F101" s="27"/>
      <c r="G101" s="41"/>
      <c r="H101" s="57"/>
      <c r="I101" s="28"/>
      <c r="J101" s="27"/>
      <c r="K101" s="70"/>
      <c r="L101" s="27"/>
      <c r="M101" s="27"/>
      <c r="N101" s="27"/>
      <c r="O101" s="22"/>
    </row>
    <row r="102" spans="1:15" ht="9" customHeight="1">
      <c r="A102" s="68"/>
      <c r="B102" s="69"/>
      <c r="C102" s="57"/>
      <c r="D102" s="41"/>
      <c r="E102" s="41"/>
      <c r="F102" s="27"/>
      <c r="G102" s="41"/>
      <c r="H102" s="57"/>
      <c r="I102" s="28"/>
      <c r="J102" s="27"/>
      <c r="K102" s="70"/>
      <c r="L102" s="27"/>
      <c r="M102" s="27"/>
      <c r="N102" s="27"/>
      <c r="O102" s="22"/>
    </row>
    <row r="103" spans="1:15" ht="9" customHeight="1">
      <c r="A103" s="68"/>
      <c r="B103" s="69"/>
      <c r="C103" s="57"/>
      <c r="D103" s="41"/>
      <c r="E103" s="41"/>
      <c r="F103" s="27"/>
      <c r="G103" s="41"/>
      <c r="H103" s="57"/>
      <c r="I103" s="28"/>
      <c r="J103" s="27"/>
      <c r="K103" s="70"/>
      <c r="L103" s="27"/>
      <c r="M103" s="27"/>
      <c r="N103" s="27"/>
      <c r="O103" s="22"/>
    </row>
    <row r="104" spans="1:15" ht="12.75">
      <c r="A104" s="68"/>
      <c r="B104" s="69"/>
      <c r="C104" s="57"/>
      <c r="D104" s="41"/>
      <c r="E104" s="41"/>
      <c r="F104" s="27"/>
      <c r="G104" s="41"/>
      <c r="H104" s="57"/>
      <c r="I104" s="28"/>
      <c r="J104" s="27"/>
      <c r="K104" s="70"/>
      <c r="L104" s="27"/>
      <c r="M104" s="27"/>
      <c r="N104" s="27"/>
      <c r="O104" s="5"/>
    </row>
    <row r="105" spans="1:15" ht="9.75" customHeight="1">
      <c r="A105" s="68"/>
      <c r="B105" s="69"/>
      <c r="C105" s="57"/>
      <c r="D105" s="41"/>
      <c r="E105" s="41"/>
      <c r="F105" s="27"/>
      <c r="G105" s="41"/>
      <c r="H105" s="57"/>
      <c r="I105" s="28"/>
      <c r="J105" s="27"/>
      <c r="K105" s="70"/>
      <c r="L105" s="27"/>
      <c r="M105" s="27"/>
      <c r="N105" s="27"/>
      <c r="O105" s="6"/>
    </row>
    <row r="106" spans="1:15" ht="9.75" customHeight="1">
      <c r="A106" s="68"/>
      <c r="B106" s="69"/>
      <c r="C106" s="57"/>
      <c r="D106" s="41"/>
      <c r="E106" s="41"/>
      <c r="F106" s="27"/>
      <c r="G106" s="41"/>
      <c r="H106" s="57"/>
      <c r="I106" s="28"/>
      <c r="J106" s="27"/>
      <c r="K106" s="70"/>
      <c r="L106" s="27"/>
      <c r="M106" s="27"/>
      <c r="N106" s="27"/>
      <c r="O106" s="4"/>
    </row>
    <row r="107" spans="2:15" ht="12.75">
      <c r="B107" s="3"/>
      <c r="C107" s="46"/>
      <c r="D107" s="3"/>
      <c r="E107" s="3"/>
      <c r="F107" s="4"/>
      <c r="G107" s="4"/>
      <c r="H107" s="1"/>
      <c r="I107" s="3"/>
      <c r="J107" s="10"/>
      <c r="L107" s="4"/>
      <c r="M107" s="1"/>
      <c r="N107" s="3"/>
      <c r="O107" s="3"/>
    </row>
    <row r="108" ht="12.75">
      <c r="C108" s="47"/>
    </row>
    <row r="109" ht="12.75">
      <c r="C109" s="47"/>
    </row>
    <row r="110" spans="3:8" ht="12.75">
      <c r="C110" s="47"/>
      <c r="E110" s="21"/>
      <c r="F110" s="20"/>
      <c r="G110" s="20"/>
      <c r="H110" s="21"/>
    </row>
    <row r="111" ht="12.75">
      <c r="C111" s="47"/>
    </row>
    <row r="112" ht="12.75">
      <c r="C112" s="47"/>
    </row>
    <row r="113" ht="12.75">
      <c r="C113" s="20"/>
    </row>
    <row r="114" ht="12.75">
      <c r="C114" s="47"/>
    </row>
    <row r="115" ht="12.75">
      <c r="C115" s="49"/>
    </row>
    <row r="116" ht="12.75">
      <c r="C116" s="48"/>
    </row>
    <row r="117" ht="12.75">
      <c r="C117" s="48"/>
    </row>
  </sheetData>
  <sheetProtection/>
  <mergeCells count="8">
    <mergeCell ref="L40:N40"/>
    <mergeCell ref="L42:N42"/>
    <mergeCell ref="B1:N1"/>
    <mergeCell ref="B2:N2"/>
    <mergeCell ref="B3:N3"/>
    <mergeCell ref="C6:F6"/>
    <mergeCell ref="G6:J6"/>
    <mergeCell ref="K6:N6"/>
  </mergeCells>
  <printOptions verticalCentered="1"/>
  <pageMargins left="0.09" right="0.09" top="0.5" bottom="0.5" header="0.3" footer="1.19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BUDGET-Justine</cp:lastModifiedBy>
  <cp:lastPrinted>2018-11-16T06:02:35Z</cp:lastPrinted>
  <dcterms:created xsi:type="dcterms:W3CDTF">2010-12-14T13:05:54Z</dcterms:created>
  <dcterms:modified xsi:type="dcterms:W3CDTF">2018-11-16T06:02:59Z</dcterms:modified>
  <cp:category/>
  <cp:version/>
  <cp:contentType/>
  <cp:contentStatus/>
</cp:coreProperties>
</file>