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5476" windowWidth="16425" windowHeight="12795" tabRatio="710" activeTab="0"/>
  </bookViews>
  <sheets>
    <sheet name="FAR#4 March 2015" sheetId="1" r:id="rId1"/>
  </sheets>
  <definedNames>
    <definedName name="_xlnm.Print_Area" localSheetId="0">'FAR#4 March 2015'!$A$1:$AE$47</definedName>
  </definedNames>
  <calcPr fullCalcOnLoad="1"/>
</workbook>
</file>

<file path=xl/sharedStrings.xml><?xml version="1.0" encoding="utf-8"?>
<sst xmlns="http://schemas.openxmlformats.org/spreadsheetml/2006/main" count="146" uniqueCount="123">
  <si>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</si>
  <si>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</si>
  <si>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</si>
  <si>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</si>
  <si>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</si>
  <si>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</si>
  <si>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</si>
  <si>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</si>
  <si>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</si>
  <si>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</si>
  <si>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</si>
  <si>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</si>
  <si>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</si>
  <si>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</si>
  <si>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</si>
  <si>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</si>
  <si>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</si>
  <si>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</si>
  <si>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</si>
  <si>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</si>
  <si>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</si>
  <si>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</si>
  <si>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</si>
  <si>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</si>
  <si>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</si>
  <si>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</si>
  <si>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</si>
  <si>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</si>
  <si>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</si>
  <si>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</si>
  <si>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</si>
  <si>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</si>
  <si>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</si>
  <si>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</si>
  <si>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</si>
  <si>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</si>
  <si>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</si>
  <si>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</si>
  <si>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</si>
  <si>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</si>
  <si>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</si>
  <si>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</si>
  <si>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</si>
  <si>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</si>
  <si>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</si>
  <si>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</si>
  <si>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</si>
  <si>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</si>
  <si>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</si>
  <si>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</si>
  <si>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</si>
  <si>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</si>
  <si>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</si>
  <si>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</si>
  <si>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</si>
  <si>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</si>
  <si>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</si>
  <si>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</si>
  <si>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</si>
  <si>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</si>
  <si>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</si>
  <si>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</si>
  <si>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</si>
  <si>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</si>
  <si>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</si>
  <si>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</si>
  <si>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</si>
  <si>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</si>
  <si>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</si>
  <si>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</si>
  <si>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ps</t>
  </si>
  <si>
    <t>mooe</t>
  </si>
  <si>
    <t>lddap/ada</t>
  </si>
  <si>
    <t>total</t>
  </si>
  <si>
    <t>slci</t>
  </si>
  <si>
    <t>ARNEL M. AGABE, CESO IV</t>
  </si>
  <si>
    <t xml:space="preserve">                 Lapsed NCA</t>
  </si>
  <si>
    <t>For the month of December 2018</t>
  </si>
  <si>
    <t>12-359-18</t>
  </si>
  <si>
    <t>12-360-18</t>
  </si>
  <si>
    <t>12-361-18</t>
  </si>
  <si>
    <t>12-362-18</t>
  </si>
  <si>
    <t>12-363-18</t>
  </si>
  <si>
    <t>12-364-18</t>
  </si>
  <si>
    <t>12-365-18</t>
  </si>
  <si>
    <t>12-366-18</t>
  </si>
  <si>
    <t>12-367-18</t>
  </si>
  <si>
    <t>12-368-18</t>
  </si>
  <si>
    <t>12-369-18</t>
  </si>
  <si>
    <t>12-370-18</t>
  </si>
  <si>
    <t>12-371-18</t>
  </si>
  <si>
    <t>12-372-18</t>
  </si>
  <si>
    <t>12-383-18</t>
  </si>
  <si>
    <t>12-384-18</t>
  </si>
  <si>
    <t>12-385-18</t>
  </si>
  <si>
    <t>12-386-18</t>
  </si>
  <si>
    <t>12-387-18</t>
  </si>
  <si>
    <t>12-388-18</t>
  </si>
  <si>
    <t>12-389-18</t>
  </si>
  <si>
    <t>12-390-18</t>
  </si>
  <si>
    <t>12-391-18</t>
  </si>
  <si>
    <t>12-392-18</t>
  </si>
  <si>
    <t>12-393-18</t>
  </si>
  <si>
    <t>12-394-18</t>
  </si>
  <si>
    <t>12-395-18</t>
  </si>
  <si>
    <t>12-396-18</t>
  </si>
  <si>
    <t>12-397-18</t>
  </si>
  <si>
    <t>12-398-18</t>
  </si>
  <si>
    <t>12-399-18</t>
  </si>
  <si>
    <t>12-373-18</t>
  </si>
  <si>
    <t>12-374-18</t>
  </si>
  <si>
    <t>12-375-18</t>
  </si>
  <si>
    <t>12-376-18</t>
  </si>
  <si>
    <t>12-377-18</t>
  </si>
  <si>
    <t>12-378-18</t>
  </si>
  <si>
    <t>12-379-18</t>
  </si>
  <si>
    <t>12-380-18</t>
  </si>
  <si>
    <t>12-381-18</t>
  </si>
  <si>
    <t>12-382-18</t>
  </si>
  <si>
    <t>Previous Report (November)</t>
  </si>
  <si>
    <t>This Report (December)</t>
  </si>
  <si>
    <t>Previous Report (3rd Qtr)</t>
  </si>
  <si>
    <t>This Report (4th Qtr)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</si>
</sst>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46" fillId="0" borderId="24" xfId="0" applyFont="1" applyBorder="1" applyAlignment="1">
      <alignment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43" fontId="47" fillId="0" borderId="0" xfId="42" applyFont="1" applyBorder="1" applyAlignment="1">
      <alignment/>
    </xf>
    <xf numFmtId="43" fontId="46" fillId="0" borderId="0" xfId="42" applyFont="1" applyBorder="1" applyAlignment="1">
      <alignment horizontal="center"/>
    </xf>
    <xf numFmtId="172" fontId="46" fillId="0" borderId="0" xfId="42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center"/>
    </xf>
    <xf numFmtId="41" fontId="48" fillId="0" borderId="0" xfId="42" applyNumberFormat="1" applyFont="1" applyBorder="1" applyAlignment="1" quotePrefix="1">
      <alignment vertical="top"/>
    </xf>
    <xf numFmtId="0" fontId="47" fillId="0" borderId="0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0" xfId="0" applyFont="1" applyAlignment="1">
      <alignment/>
    </xf>
    <xf numFmtId="43" fontId="3" fillId="0" borderId="18" xfId="42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2" fontId="21" fillId="0" borderId="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72" fontId="3" fillId="0" borderId="0" xfId="42" applyNumberFormat="1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41</xdr:row>
      <xdr:rowOff>85725</xdr:rowOff>
    </xdr:from>
    <xdr:to>
      <xdr:col>6</xdr:col>
      <xdr:colOff>209550</xdr:colOff>
      <xdr:row>41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4771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"/>
  <sheetViews>
    <sheetView tabSelected="1" zoomScale="85" zoomScaleNormal="85" workbookViewId="0" topLeftCell="A1">
      <selection activeCell="F24" sqref="F24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4.57421875" style="1" customWidth="1"/>
    <col min="7" max="8" width="14.421875" style="1" customWidth="1"/>
    <col min="9" max="9" width="14.140625" style="1" customWidth="1"/>
    <col min="10" max="10" width="0.13671875" style="1" customWidth="1"/>
    <col min="11" max="11" width="13.57421875" style="1" bestFit="1" customWidth="1"/>
    <col min="12" max="12" width="8.140625" style="1" customWidth="1"/>
    <col min="13" max="13" width="4.7109375" style="1" customWidth="1"/>
    <col min="14" max="14" width="14.57421875" style="1" customWidth="1"/>
    <col min="15" max="15" width="14.7109375" style="1" customWidth="1"/>
    <col min="16" max="16" width="14.85156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281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10.7109375" style="1" customWidth="1"/>
    <col min="32" max="16384" width="9.140625" style="1" customWidth="1"/>
  </cols>
  <sheetData>
    <row r="1" spans="1:31" ht="13.5" customHeight="1">
      <c r="A1" s="88"/>
      <c r="B1" s="7"/>
      <c r="C1" s="7"/>
      <c r="D1" s="7"/>
      <c r="E1" s="7"/>
      <c r="F1" s="7"/>
      <c r="G1" s="7"/>
      <c r="H1" s="7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89"/>
      <c r="AA1" s="89"/>
      <c r="AB1" s="89"/>
      <c r="AC1" s="89"/>
      <c r="AD1" s="124" t="s">
        <v>43</v>
      </c>
      <c r="AE1" s="125"/>
    </row>
    <row r="2" spans="1:31" ht="13.5" customHeight="1">
      <c r="A2" s="133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5"/>
    </row>
    <row r="3" spans="1:31" ht="13.5" customHeight="1">
      <c r="A3" s="133" t="s">
        <v>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</row>
    <row r="4" spans="1:31" ht="13.5" customHeight="1">
      <c r="A4" s="9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1"/>
    </row>
    <row r="5" spans="1:31" ht="13.5" customHeight="1">
      <c r="A5" s="9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1"/>
    </row>
    <row r="6" spans="1:31" ht="13.5" customHeight="1">
      <c r="A6" s="92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1"/>
    </row>
    <row r="7" spans="1:31" ht="13.5" customHeight="1">
      <c r="A7" s="92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1"/>
    </row>
    <row r="8" spans="1:31" ht="13.5" customHeight="1">
      <c r="A8" s="92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1"/>
    </row>
    <row r="9" spans="1:31" ht="13.5" customHeight="1">
      <c r="A9" s="92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1"/>
    </row>
    <row r="10" spans="1:31" ht="13.5" customHeight="1">
      <c r="A10" s="92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1"/>
    </row>
    <row r="11" spans="1:31" ht="13.5" customHeight="1">
      <c r="A11" s="93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1"/>
    </row>
    <row r="12" spans="1:31" ht="13.5" customHeight="1">
      <c r="A12" s="9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1"/>
    </row>
    <row r="13" spans="1:31" s="6" customFormat="1" ht="13.5" customHeight="1">
      <c r="A13" s="129" t="s">
        <v>11</v>
      </c>
      <c r="B13" s="128"/>
      <c r="C13" s="128"/>
      <c r="D13" s="128"/>
      <c r="E13" s="128" t="s">
        <v>0</v>
      </c>
      <c r="F13" s="128"/>
      <c r="G13" s="128"/>
      <c r="H13" s="128"/>
      <c r="I13" s="128"/>
      <c r="J13" s="128" t="s">
        <v>47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7" t="s">
        <v>17</v>
      </c>
      <c r="V13" s="128" t="s">
        <v>12</v>
      </c>
      <c r="W13" s="128"/>
      <c r="X13" s="128"/>
      <c r="Y13" s="128"/>
      <c r="Z13" s="128" t="s">
        <v>8</v>
      </c>
      <c r="AA13" s="128"/>
      <c r="AB13" s="128"/>
      <c r="AC13" s="128"/>
      <c r="AD13" s="128"/>
      <c r="AE13" s="126" t="s">
        <v>1</v>
      </c>
    </row>
    <row r="14" spans="1:31" s="6" customFormat="1" ht="13.5" customHeight="1">
      <c r="A14" s="129"/>
      <c r="B14" s="128"/>
      <c r="C14" s="128"/>
      <c r="D14" s="128"/>
      <c r="E14" s="128" t="s">
        <v>6</v>
      </c>
      <c r="F14" s="128" t="s">
        <v>7</v>
      </c>
      <c r="G14" s="127" t="s">
        <v>20</v>
      </c>
      <c r="H14" s="128" t="s">
        <v>9</v>
      </c>
      <c r="I14" s="128" t="s">
        <v>10</v>
      </c>
      <c r="J14" s="128" t="s">
        <v>22</v>
      </c>
      <c r="K14" s="128"/>
      <c r="L14" s="128"/>
      <c r="M14" s="128"/>
      <c r="N14" s="128"/>
      <c r="O14" s="128" t="s">
        <v>27</v>
      </c>
      <c r="P14" s="128"/>
      <c r="Q14" s="128"/>
      <c r="R14" s="128"/>
      <c r="S14" s="128"/>
      <c r="T14" s="127" t="s">
        <v>10</v>
      </c>
      <c r="U14" s="127"/>
      <c r="V14" s="128" t="s">
        <v>6</v>
      </c>
      <c r="W14" s="128" t="s">
        <v>7</v>
      </c>
      <c r="X14" s="128" t="s">
        <v>9</v>
      </c>
      <c r="Y14" s="128" t="s">
        <v>10</v>
      </c>
      <c r="Z14" s="128" t="s">
        <v>6</v>
      </c>
      <c r="AA14" s="128" t="s">
        <v>7</v>
      </c>
      <c r="AB14" s="127" t="s">
        <v>20</v>
      </c>
      <c r="AC14" s="128" t="s">
        <v>9</v>
      </c>
      <c r="AD14" s="128" t="s">
        <v>10</v>
      </c>
      <c r="AE14" s="126"/>
    </row>
    <row r="15" spans="1:31" s="6" customFormat="1" ht="13.5" customHeight="1">
      <c r="A15" s="129"/>
      <c r="B15" s="128"/>
      <c r="C15" s="128"/>
      <c r="D15" s="128"/>
      <c r="E15" s="128"/>
      <c r="F15" s="128"/>
      <c r="G15" s="127"/>
      <c r="H15" s="128"/>
      <c r="I15" s="128"/>
      <c r="J15" s="82" t="s">
        <v>6</v>
      </c>
      <c r="K15" s="110" t="s">
        <v>7</v>
      </c>
      <c r="L15" s="86" t="s">
        <v>20</v>
      </c>
      <c r="M15" s="82" t="s">
        <v>9</v>
      </c>
      <c r="N15" s="82" t="s">
        <v>28</v>
      </c>
      <c r="O15" s="82" t="s">
        <v>6</v>
      </c>
      <c r="P15" s="82" t="s">
        <v>7</v>
      </c>
      <c r="Q15" s="86" t="s">
        <v>20</v>
      </c>
      <c r="R15" s="82" t="s">
        <v>9</v>
      </c>
      <c r="S15" s="82" t="s">
        <v>28</v>
      </c>
      <c r="T15" s="127"/>
      <c r="U15" s="127"/>
      <c r="V15" s="128"/>
      <c r="W15" s="128"/>
      <c r="X15" s="128"/>
      <c r="Y15" s="128"/>
      <c r="Z15" s="128"/>
      <c r="AA15" s="128"/>
      <c r="AB15" s="127"/>
      <c r="AC15" s="128"/>
      <c r="AD15" s="128"/>
      <c r="AE15" s="126"/>
    </row>
    <row r="16" spans="1:31" s="18" customFormat="1" ht="26.25" customHeight="1">
      <c r="A16" s="136" t="s">
        <v>49</v>
      </c>
      <c r="B16" s="137"/>
      <c r="C16" s="137"/>
      <c r="D16" s="137"/>
      <c r="E16" s="111" t="s">
        <v>50</v>
      </c>
      <c r="F16" s="111" t="s">
        <v>51</v>
      </c>
      <c r="G16" s="111" t="s">
        <v>52</v>
      </c>
      <c r="H16" s="111" t="s">
        <v>53</v>
      </c>
      <c r="I16" s="17" t="s">
        <v>54</v>
      </c>
      <c r="J16" s="84">
        <v>7</v>
      </c>
      <c r="K16" s="111">
        <v>8</v>
      </c>
      <c r="L16" s="84">
        <v>9</v>
      </c>
      <c r="M16" s="84">
        <v>10</v>
      </c>
      <c r="N16" s="17" t="s">
        <v>55</v>
      </c>
      <c r="O16" s="84">
        <v>12</v>
      </c>
      <c r="P16" s="84">
        <v>13</v>
      </c>
      <c r="Q16" s="84">
        <v>14</v>
      </c>
      <c r="R16" s="84">
        <v>15</v>
      </c>
      <c r="S16" s="17" t="s">
        <v>56</v>
      </c>
      <c r="T16" s="82" t="s">
        <v>57</v>
      </c>
      <c r="U16" s="82" t="s">
        <v>58</v>
      </c>
      <c r="V16" s="84">
        <v>19</v>
      </c>
      <c r="W16" s="84">
        <v>20</v>
      </c>
      <c r="X16" s="84">
        <v>21</v>
      </c>
      <c r="Y16" s="17" t="s">
        <v>59</v>
      </c>
      <c r="Z16" s="84">
        <v>23</v>
      </c>
      <c r="AA16" s="84">
        <v>24</v>
      </c>
      <c r="AB16" s="84">
        <v>25</v>
      </c>
      <c r="AC16" s="84">
        <v>26</v>
      </c>
      <c r="AD16" s="17" t="s">
        <v>60</v>
      </c>
      <c r="AE16" s="95">
        <v>28</v>
      </c>
    </row>
    <row r="17" spans="1:31" s="18" customFormat="1" ht="13.5" customHeight="1">
      <c r="A17" s="138" t="s">
        <v>3</v>
      </c>
      <c r="B17" s="139"/>
      <c r="C17" s="34"/>
      <c r="D17" s="35"/>
      <c r="E17" s="36"/>
      <c r="F17" s="36"/>
      <c r="G17" s="36"/>
      <c r="H17" s="37"/>
      <c r="I17" s="38"/>
      <c r="J17" s="39"/>
      <c r="K17" s="39"/>
      <c r="L17" s="39"/>
      <c r="M17" s="39"/>
      <c r="N17" s="40"/>
      <c r="O17" s="39"/>
      <c r="P17" s="37"/>
      <c r="Q17" s="37"/>
      <c r="R17" s="37"/>
      <c r="S17" s="38"/>
      <c r="T17" s="41"/>
      <c r="U17" s="42"/>
      <c r="V17" s="39"/>
      <c r="W17" s="37"/>
      <c r="X17" s="37"/>
      <c r="Y17" s="38"/>
      <c r="Z17" s="39"/>
      <c r="AA17" s="37"/>
      <c r="AB17" s="37"/>
      <c r="AC17" s="37"/>
      <c r="AD17" s="43"/>
      <c r="AE17" s="96"/>
    </row>
    <row r="18" spans="1:31" s="18" customFormat="1" ht="13.5" customHeight="1">
      <c r="A18" s="140" t="s">
        <v>13</v>
      </c>
      <c r="B18" s="141"/>
      <c r="C18" s="34"/>
      <c r="D18" s="35"/>
      <c r="E18" s="36">
        <f>F50-J18-O18-V18</f>
        <v>0</v>
      </c>
      <c r="F18" s="36">
        <f>G50-K18-P18-W18-H18</f>
        <v>497558.45</v>
      </c>
      <c r="G18" s="36"/>
      <c r="H18" s="37"/>
      <c r="I18" s="38">
        <f>SUM(E18:H18)</f>
        <v>497558.45</v>
      </c>
      <c r="J18" s="39"/>
      <c r="K18" s="39"/>
      <c r="L18" s="39"/>
      <c r="M18" s="39"/>
      <c r="N18" s="40">
        <f>SUM(J18:M18)</f>
        <v>0</v>
      </c>
      <c r="O18" s="39"/>
      <c r="P18" s="37"/>
      <c r="Q18" s="37"/>
      <c r="R18" s="37"/>
      <c r="S18" s="38">
        <f>SUM(O18:R18)</f>
        <v>0</v>
      </c>
      <c r="T18" s="41">
        <f>+S18+N18</f>
        <v>0</v>
      </c>
      <c r="U18" s="42">
        <f>+T18+I18</f>
        <v>497558.45</v>
      </c>
      <c r="V18" s="39"/>
      <c r="W18" s="37"/>
      <c r="X18" s="37"/>
      <c r="Y18" s="38">
        <f>SUM(V18:X18)</f>
        <v>0</v>
      </c>
      <c r="Z18" s="39">
        <f>+E18+J18++O18+V18</f>
        <v>0</v>
      </c>
      <c r="AA18" s="37">
        <f>+F18+K18+P18+W18</f>
        <v>497558.45</v>
      </c>
      <c r="AB18" s="37">
        <f>+G18+L18+Q18</f>
        <v>0</v>
      </c>
      <c r="AC18" s="37">
        <f>+H18+M18+R18+X18</f>
        <v>0</v>
      </c>
      <c r="AD18" s="43">
        <f>SUM(Z18:AC18)</f>
        <v>497558.45</v>
      </c>
      <c r="AE18" s="97"/>
    </row>
    <row r="19" spans="1:31" s="18" customFormat="1" ht="13.5" customHeight="1">
      <c r="A19" s="98" t="s">
        <v>14</v>
      </c>
      <c r="B19" s="85"/>
      <c r="C19" s="34"/>
      <c r="D19" s="35"/>
      <c r="E19" s="36">
        <f>F94-J19-O19-V19</f>
        <v>17414971.46</v>
      </c>
      <c r="F19" s="36">
        <f>G94-K19-P19-W19-H19</f>
        <v>59192097.36000001</v>
      </c>
      <c r="G19" s="37"/>
      <c r="H19" s="37"/>
      <c r="I19" s="38">
        <f>SUM(E19:H19)</f>
        <v>76607068.82000001</v>
      </c>
      <c r="J19" s="39"/>
      <c r="K19" s="39"/>
      <c r="L19" s="39"/>
      <c r="M19" s="39"/>
      <c r="N19" s="40">
        <f>SUM(J19:M19)</f>
        <v>0</v>
      </c>
      <c r="O19" s="39"/>
      <c r="P19" s="37"/>
      <c r="Q19" s="37"/>
      <c r="R19" s="37"/>
      <c r="S19" s="38">
        <f>SUM(O19:R19)</f>
        <v>0</v>
      </c>
      <c r="T19" s="41">
        <f>+S19+N19</f>
        <v>0</v>
      </c>
      <c r="U19" s="42">
        <f>+T19+I19</f>
        <v>76607068.82000001</v>
      </c>
      <c r="V19" s="39"/>
      <c r="W19" s="37"/>
      <c r="X19" s="37"/>
      <c r="Y19" s="38"/>
      <c r="Z19" s="39">
        <f>+E19+J19++O19+V19</f>
        <v>17414971.46</v>
      </c>
      <c r="AA19" s="37">
        <f>+F19+K19+P19+W19</f>
        <v>59192097.36000001</v>
      </c>
      <c r="AB19" s="37">
        <f>+G19+L19+Q19</f>
        <v>0</v>
      </c>
      <c r="AC19" s="37">
        <f>+H19+M19+R19+X19</f>
        <v>0</v>
      </c>
      <c r="AD19" s="43">
        <f>SUM(Z19:AC19)</f>
        <v>76607068.82000001</v>
      </c>
      <c r="AE19" s="97"/>
    </row>
    <row r="20" spans="1:31" s="18" customFormat="1" ht="13.5" customHeight="1">
      <c r="A20" s="99" t="s">
        <v>4</v>
      </c>
      <c r="B20" s="85"/>
      <c r="C20" s="34"/>
      <c r="D20" s="35"/>
      <c r="E20" s="123">
        <v>3956115.65</v>
      </c>
      <c r="F20" s="44">
        <f>206668.79+488645.11</f>
        <v>695313.9</v>
      </c>
      <c r="G20" s="37"/>
      <c r="H20" s="37"/>
      <c r="I20" s="38">
        <f>SUM(E20:H20)</f>
        <v>4651429.55</v>
      </c>
      <c r="J20" s="39"/>
      <c r="K20" s="39"/>
      <c r="L20" s="39"/>
      <c r="M20" s="39"/>
      <c r="N20" s="40">
        <f>SUM(J20:M20)</f>
        <v>0</v>
      </c>
      <c r="O20" s="39"/>
      <c r="P20" s="37"/>
      <c r="Q20" s="37"/>
      <c r="R20" s="37"/>
      <c r="S20" s="38">
        <f>SUM(O20:R20)</f>
        <v>0</v>
      </c>
      <c r="T20" s="41">
        <f>+S20+N20</f>
        <v>0</v>
      </c>
      <c r="U20" s="42">
        <f>+T20+I20</f>
        <v>4651429.55</v>
      </c>
      <c r="V20" s="39"/>
      <c r="W20" s="37"/>
      <c r="X20" s="37"/>
      <c r="Y20" s="38"/>
      <c r="Z20" s="39">
        <f>+E20+J20++O20+V20</f>
        <v>3956115.65</v>
      </c>
      <c r="AA20" s="37">
        <f>+F20+K20+P20+W20</f>
        <v>695313.9</v>
      </c>
      <c r="AB20" s="37">
        <f>+G20+L20+Q20</f>
        <v>0</v>
      </c>
      <c r="AC20" s="37">
        <f>+H20+M20+R20+X20</f>
        <v>0</v>
      </c>
      <c r="AD20" s="43">
        <f>SUM(Z20:AC20)</f>
        <v>4651429.55</v>
      </c>
      <c r="AE20" s="97"/>
    </row>
    <row r="21" spans="1:31" s="18" customFormat="1" ht="13.5" customHeight="1">
      <c r="A21" s="99" t="s">
        <v>15</v>
      </c>
      <c r="B21" s="85"/>
      <c r="C21" s="34"/>
      <c r="D21" s="35"/>
      <c r="E21" s="37"/>
      <c r="F21" s="37"/>
      <c r="G21" s="37"/>
      <c r="H21" s="37"/>
      <c r="I21" s="38">
        <f>SUM(E21:H21)</f>
        <v>0</v>
      </c>
      <c r="J21" s="39"/>
      <c r="K21" s="39"/>
      <c r="L21" s="39"/>
      <c r="M21" s="39"/>
      <c r="N21" s="40">
        <f>SUM(J21:M21)</f>
        <v>0</v>
      </c>
      <c r="O21" s="39"/>
      <c r="P21" s="37"/>
      <c r="Q21" s="37"/>
      <c r="R21" s="37"/>
      <c r="S21" s="38">
        <f>SUM(O21:R21)</f>
        <v>0</v>
      </c>
      <c r="T21" s="41">
        <f>+S21+N21</f>
        <v>0</v>
      </c>
      <c r="U21" s="42">
        <f>+T21+I21</f>
        <v>0</v>
      </c>
      <c r="V21" s="39"/>
      <c r="W21" s="37"/>
      <c r="X21" s="37"/>
      <c r="Y21" s="38"/>
      <c r="Z21" s="39">
        <f>+E21+J21++O21+V21</f>
        <v>0</v>
      </c>
      <c r="AA21" s="37">
        <f>+F21+K21+P21+W21</f>
        <v>0</v>
      </c>
      <c r="AB21" s="37">
        <f>+G21+L21+Q21</f>
        <v>0</v>
      </c>
      <c r="AC21" s="37">
        <f>+H21+M21+R21+X21</f>
        <v>0</v>
      </c>
      <c r="AD21" s="43">
        <f>SUM(Z21:AC21)</f>
        <v>0</v>
      </c>
      <c r="AE21" s="97"/>
    </row>
    <row r="22" spans="1:31" s="18" customFormat="1" ht="13.5" customHeight="1">
      <c r="A22" s="99" t="s">
        <v>16</v>
      </c>
      <c r="B22" s="85"/>
      <c r="C22" s="34"/>
      <c r="D22" s="35"/>
      <c r="E22" s="37"/>
      <c r="F22" s="37"/>
      <c r="G22" s="37"/>
      <c r="H22" s="37"/>
      <c r="I22" s="38">
        <f>SUM(E22:H22)</f>
        <v>0</v>
      </c>
      <c r="J22" s="39"/>
      <c r="K22" s="39"/>
      <c r="L22" s="39"/>
      <c r="M22" s="39"/>
      <c r="N22" s="40">
        <f>SUM(J22:M22)</f>
        <v>0</v>
      </c>
      <c r="O22" s="39"/>
      <c r="P22" s="37"/>
      <c r="Q22" s="37"/>
      <c r="R22" s="37"/>
      <c r="S22" s="38">
        <f>SUM(O22:R22)</f>
        <v>0</v>
      </c>
      <c r="T22" s="41">
        <f>+S22+N22</f>
        <v>0</v>
      </c>
      <c r="U22" s="42">
        <f>+T22+I22</f>
        <v>0</v>
      </c>
      <c r="V22" s="39"/>
      <c r="W22" s="37"/>
      <c r="X22" s="37"/>
      <c r="Y22" s="38"/>
      <c r="Z22" s="39">
        <f>+E22+J22++O22+V22</f>
        <v>0</v>
      </c>
      <c r="AA22" s="37">
        <f>+F22+K22+P22+W22</f>
        <v>0</v>
      </c>
      <c r="AB22" s="37">
        <f>+G22+L22+Q22</f>
        <v>0</v>
      </c>
      <c r="AC22" s="37">
        <f>+H22+M22+R22+X22</f>
        <v>0</v>
      </c>
      <c r="AD22" s="43">
        <f>SUM(Z22:AC22)</f>
        <v>0</v>
      </c>
      <c r="AE22" s="100"/>
    </row>
    <row r="23" spans="1:31" s="18" customFormat="1" ht="13.5" customHeight="1" thickBot="1">
      <c r="A23" s="101"/>
      <c r="B23" s="45" t="s">
        <v>2</v>
      </c>
      <c r="C23" s="46"/>
      <c r="D23" s="47"/>
      <c r="E23" s="48">
        <f>SUM(E17:E22)</f>
        <v>21371087.11</v>
      </c>
      <c r="F23" s="48">
        <f aca="true" t="shared" si="0" ref="F23:AD23">SUM(F17:F22)</f>
        <v>60384969.71000001</v>
      </c>
      <c r="G23" s="48">
        <f t="shared" si="0"/>
        <v>0</v>
      </c>
      <c r="H23" s="48">
        <f t="shared" si="0"/>
        <v>0</v>
      </c>
      <c r="I23" s="48">
        <f t="shared" si="0"/>
        <v>81756056.82000001</v>
      </c>
      <c r="J23" s="48">
        <f t="shared" si="0"/>
        <v>0</v>
      </c>
      <c r="K23" s="48">
        <f t="shared" si="0"/>
        <v>0</v>
      </c>
      <c r="L23" s="48">
        <f t="shared" si="0"/>
        <v>0</v>
      </c>
      <c r="M23" s="48">
        <f t="shared" si="0"/>
        <v>0</v>
      </c>
      <c r="N23" s="48">
        <f t="shared" si="0"/>
        <v>0</v>
      </c>
      <c r="O23" s="48">
        <f t="shared" si="0"/>
        <v>0</v>
      </c>
      <c r="P23" s="48">
        <f t="shared" si="0"/>
        <v>0</v>
      </c>
      <c r="Q23" s="48">
        <f t="shared" si="0"/>
        <v>0</v>
      </c>
      <c r="R23" s="48">
        <f t="shared" si="0"/>
        <v>0</v>
      </c>
      <c r="S23" s="48">
        <f t="shared" si="0"/>
        <v>0</v>
      </c>
      <c r="T23" s="48">
        <f t="shared" si="0"/>
        <v>0</v>
      </c>
      <c r="U23" s="48">
        <f t="shared" si="0"/>
        <v>81756056.82000001</v>
      </c>
      <c r="V23" s="48">
        <f t="shared" si="0"/>
        <v>0</v>
      </c>
      <c r="W23" s="48">
        <f t="shared" si="0"/>
        <v>0</v>
      </c>
      <c r="X23" s="48">
        <f t="shared" si="0"/>
        <v>0</v>
      </c>
      <c r="Y23" s="48">
        <f t="shared" si="0"/>
        <v>0</v>
      </c>
      <c r="Z23" s="48">
        <f t="shared" si="0"/>
        <v>21371087.11</v>
      </c>
      <c r="AA23" s="48">
        <f t="shared" si="0"/>
        <v>60384969.71000001</v>
      </c>
      <c r="AB23" s="48">
        <f t="shared" si="0"/>
        <v>0</v>
      </c>
      <c r="AC23" s="48">
        <f t="shared" si="0"/>
        <v>0</v>
      </c>
      <c r="AD23" s="48">
        <f t="shared" si="0"/>
        <v>81756056.82000001</v>
      </c>
      <c r="AE23" s="102"/>
    </row>
    <row r="24" spans="1:31" ht="13.5" customHeight="1" thickTop="1">
      <c r="A24" s="103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19"/>
      <c r="V24" s="7"/>
      <c r="W24" s="7"/>
      <c r="X24" s="7"/>
      <c r="Y24" s="7"/>
      <c r="Z24" s="7"/>
      <c r="AA24" s="7"/>
      <c r="AB24" s="7"/>
      <c r="AC24" s="7"/>
      <c r="AD24" s="7"/>
      <c r="AE24" s="104"/>
    </row>
    <row r="25" spans="1:31" ht="13.5" customHeight="1">
      <c r="A25" s="94"/>
      <c r="B25" s="23" t="s">
        <v>30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91"/>
    </row>
    <row r="26" spans="1:31" s="54" customFormat="1" ht="29.25" customHeight="1">
      <c r="A26" s="105"/>
      <c r="B26" s="50"/>
      <c r="C26" s="50"/>
      <c r="D26" s="50"/>
      <c r="E26" s="51"/>
      <c r="F26" s="55" t="s">
        <v>119</v>
      </c>
      <c r="G26" s="55" t="s">
        <v>120</v>
      </c>
      <c r="H26" s="55" t="s">
        <v>29</v>
      </c>
      <c r="I26" s="51"/>
      <c r="J26" s="51"/>
      <c r="K26" s="49"/>
      <c r="L26" s="49"/>
      <c r="M26" s="49"/>
      <c r="N26" s="55" t="s">
        <v>121</v>
      </c>
      <c r="O26" s="55" t="s">
        <v>122</v>
      </c>
      <c r="P26" s="55" t="s">
        <v>29</v>
      </c>
      <c r="Q26" s="49"/>
      <c r="R26" s="49"/>
      <c r="S26" s="49"/>
      <c r="T26" s="49"/>
      <c r="U26" s="49"/>
      <c r="V26" s="51"/>
      <c r="W26" s="51"/>
      <c r="X26" s="51"/>
      <c r="Y26" s="51"/>
      <c r="Z26" s="51"/>
      <c r="AA26" s="51"/>
      <c r="AB26" s="51"/>
      <c r="AC26" s="52"/>
      <c r="AD26" s="53"/>
      <c r="AE26" s="106"/>
    </row>
    <row r="27" spans="1:31" ht="13.5" customHeight="1">
      <c r="A27" s="94"/>
      <c r="B27" s="78" t="s">
        <v>21</v>
      </c>
      <c r="C27" s="23"/>
      <c r="D27" s="78"/>
      <c r="E27" s="24"/>
      <c r="F27" s="61"/>
      <c r="G27" s="61"/>
      <c r="H27" s="56"/>
      <c r="I27" s="8"/>
      <c r="J27" s="8"/>
      <c r="K27" s="132" t="s">
        <v>40</v>
      </c>
      <c r="L27" s="132"/>
      <c r="M27" s="132"/>
      <c r="N27" s="61">
        <v>288529548.09</v>
      </c>
      <c r="O27" s="56">
        <f>+G35+F35-N27</f>
        <v>260510583.66000003</v>
      </c>
      <c r="P27" s="56">
        <f>+N27+O27</f>
        <v>549040131.75</v>
      </c>
      <c r="Q27" s="2"/>
      <c r="R27" s="25"/>
      <c r="S27" s="132"/>
      <c r="T27" s="132"/>
      <c r="U27" s="132"/>
      <c r="V27" s="56"/>
      <c r="W27" s="56"/>
      <c r="X27" s="56"/>
      <c r="Y27" s="61"/>
      <c r="Z27" s="2"/>
      <c r="AA27" s="2"/>
      <c r="AB27" s="2"/>
      <c r="AC27" s="2"/>
      <c r="AD27" s="2"/>
      <c r="AE27" s="91"/>
    </row>
    <row r="28" spans="1:31" ht="13.5" customHeight="1">
      <c r="A28" s="94"/>
      <c r="B28" s="10" t="s">
        <v>33</v>
      </c>
      <c r="C28" s="23"/>
      <c r="D28" s="78"/>
      <c r="E28" s="24"/>
      <c r="F28" s="69">
        <v>519432480.6</v>
      </c>
      <c r="G28" s="61">
        <f>4621598.6+1000000+974400+60000+24000+2696200</f>
        <v>9376198.6</v>
      </c>
      <c r="H28" s="56">
        <f aca="true" t="shared" si="1" ref="H28:H38">+F28+G28</f>
        <v>528808679.20000005</v>
      </c>
      <c r="I28" s="69"/>
      <c r="J28" s="8"/>
      <c r="K28" s="9" t="s">
        <v>42</v>
      </c>
      <c r="L28" s="9"/>
      <c r="M28" s="25"/>
      <c r="N28" s="61">
        <v>277218728.22</v>
      </c>
      <c r="O28" s="56">
        <f>+G37+F37-N28</f>
        <v>223208887.74000013</v>
      </c>
      <c r="P28" s="56">
        <f>+N28+O28</f>
        <v>500427615.96000016</v>
      </c>
      <c r="Q28" s="2"/>
      <c r="R28" s="25"/>
      <c r="S28" s="9"/>
      <c r="T28" s="9"/>
      <c r="U28" s="25"/>
      <c r="V28" s="56"/>
      <c r="W28" s="56"/>
      <c r="X28" s="56"/>
      <c r="Y28" s="61"/>
      <c r="Z28" s="2"/>
      <c r="AA28" s="2"/>
      <c r="AB28" s="2"/>
      <c r="AC28" s="2"/>
      <c r="AD28" s="10"/>
      <c r="AE28" s="91"/>
    </row>
    <row r="29" spans="1:31" ht="13.5" customHeight="1">
      <c r="A29" s="94"/>
      <c r="B29" s="10" t="s">
        <v>34</v>
      </c>
      <c r="C29" s="23"/>
      <c r="D29" s="78"/>
      <c r="E29" s="24"/>
      <c r="F29" s="69">
        <v>0</v>
      </c>
      <c r="G29" s="61"/>
      <c r="H29" s="56">
        <f t="shared" si="1"/>
        <v>0</v>
      </c>
      <c r="I29" s="69"/>
      <c r="J29" s="8"/>
      <c r="K29" s="9" t="s">
        <v>76</v>
      </c>
      <c r="L29" s="9"/>
      <c r="M29" s="25"/>
      <c r="N29" s="61">
        <v>4520039.02</v>
      </c>
      <c r="O29" s="56">
        <f>+G36</f>
        <v>33326.12</v>
      </c>
      <c r="P29" s="56">
        <f>+N29+O29</f>
        <v>4553365.14</v>
      </c>
      <c r="Q29" s="2"/>
      <c r="R29" s="25"/>
      <c r="S29" s="130"/>
      <c r="T29" s="130"/>
      <c r="U29" s="67"/>
      <c r="V29" s="68"/>
      <c r="W29" s="68"/>
      <c r="X29" s="68"/>
      <c r="Y29" s="61"/>
      <c r="Z29" s="2"/>
      <c r="AA29" s="2"/>
      <c r="AB29" s="2"/>
      <c r="AC29" s="2"/>
      <c r="AD29" s="10"/>
      <c r="AE29" s="91"/>
    </row>
    <row r="30" spans="1:31" ht="13.5" customHeight="1" thickBot="1">
      <c r="A30" s="94"/>
      <c r="B30" s="10" t="s">
        <v>35</v>
      </c>
      <c r="C30" s="23"/>
      <c r="D30" s="78"/>
      <c r="E30" s="24"/>
      <c r="F30" s="69">
        <v>15580023.000000002</v>
      </c>
      <c r="G30" s="61">
        <f>+AD20</f>
        <v>4651429.55</v>
      </c>
      <c r="H30" s="56">
        <f t="shared" si="1"/>
        <v>20231452.55</v>
      </c>
      <c r="I30" s="69"/>
      <c r="J30" s="8"/>
      <c r="K30" s="130" t="s">
        <v>39</v>
      </c>
      <c r="L30" s="130"/>
      <c r="M30" s="67"/>
      <c r="N30" s="66">
        <f>+N27-N28-N29</f>
        <v>6790780.849999946</v>
      </c>
      <c r="O30" s="66">
        <f>+O27-O28-O29</f>
        <v>37268369.7999999</v>
      </c>
      <c r="P30" s="66">
        <f>+P27-P28-P29</f>
        <v>44059150.64999984</v>
      </c>
      <c r="Q30" s="2"/>
      <c r="R30" s="25"/>
      <c r="S30" s="8"/>
      <c r="T30" s="8"/>
      <c r="U30" s="25"/>
      <c r="V30" s="25"/>
      <c r="W30" s="25"/>
      <c r="X30" s="25"/>
      <c r="Y30" s="2"/>
      <c r="Z30" s="2"/>
      <c r="AA30" s="2"/>
      <c r="AB30" s="2"/>
      <c r="AC30" s="2"/>
      <c r="AD30" s="10"/>
      <c r="AE30" s="91"/>
    </row>
    <row r="31" spans="1:31" ht="13.5" customHeight="1" thickTop="1">
      <c r="A31" s="94"/>
      <c r="B31" s="10" t="s">
        <v>36</v>
      </c>
      <c r="C31" s="23"/>
      <c r="D31" s="78"/>
      <c r="E31" s="24"/>
      <c r="F31" s="69">
        <v>0</v>
      </c>
      <c r="G31" s="61"/>
      <c r="H31" s="56">
        <f t="shared" si="1"/>
        <v>0</v>
      </c>
      <c r="I31" s="69"/>
      <c r="J31" s="8"/>
      <c r="K31" s="25"/>
      <c r="L31" s="25"/>
      <c r="M31" s="25"/>
      <c r="N31" s="25"/>
      <c r="O31" s="2"/>
      <c r="P31" s="74"/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1"/>
    </row>
    <row r="32" spans="1:31" ht="13.5" customHeight="1">
      <c r="A32" s="94"/>
      <c r="B32" s="10" t="s">
        <v>37</v>
      </c>
      <c r="C32" s="23"/>
      <c r="D32" s="78"/>
      <c r="E32" s="24"/>
      <c r="F32" s="69">
        <v>0</v>
      </c>
      <c r="G32" s="61"/>
      <c r="H32" s="56">
        <f t="shared" si="1"/>
        <v>0</v>
      </c>
      <c r="I32" s="69"/>
      <c r="J32" s="8"/>
      <c r="K32" s="25"/>
      <c r="L32" s="25"/>
      <c r="M32" s="25"/>
      <c r="N32" s="25"/>
      <c r="O32" s="2"/>
      <c r="P32" s="61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1"/>
    </row>
    <row r="33" spans="1:31" ht="13.5" customHeight="1">
      <c r="A33" s="94"/>
      <c r="B33" s="10" t="s">
        <v>18</v>
      </c>
      <c r="C33" s="23"/>
      <c r="D33" s="78"/>
      <c r="E33" s="24"/>
      <c r="F33" s="69">
        <v>0</v>
      </c>
      <c r="G33" s="61"/>
      <c r="H33" s="56">
        <f t="shared" si="1"/>
        <v>0</v>
      </c>
      <c r="I33" s="69"/>
      <c r="J33" s="8"/>
      <c r="K33" s="25"/>
      <c r="L33" s="25"/>
      <c r="M33" s="25"/>
      <c r="N33" s="25"/>
      <c r="O33" s="2"/>
      <c r="P33" s="61"/>
      <c r="Q33" s="76"/>
      <c r="R33" s="76"/>
      <c r="S33" s="76"/>
      <c r="T33" s="76"/>
      <c r="U33" s="76"/>
      <c r="V33" s="25"/>
      <c r="W33" s="25"/>
      <c r="X33" s="25"/>
      <c r="Y33" s="2"/>
      <c r="Z33" s="2"/>
      <c r="AA33" s="2"/>
      <c r="AB33" s="2"/>
      <c r="AC33" s="2"/>
      <c r="AD33" s="2"/>
      <c r="AE33" s="91"/>
    </row>
    <row r="34" spans="1:31" ht="13.5" customHeight="1">
      <c r="A34" s="94"/>
      <c r="B34" s="23" t="s">
        <v>62</v>
      </c>
      <c r="C34" s="23"/>
      <c r="D34" s="78"/>
      <c r="E34" s="2"/>
      <c r="F34" s="69">
        <v>0</v>
      </c>
      <c r="G34" s="59"/>
      <c r="H34" s="60">
        <f t="shared" si="1"/>
        <v>0</v>
      </c>
      <c r="I34" s="69"/>
      <c r="J34" s="8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25"/>
      <c r="W34" s="25"/>
      <c r="X34" s="25"/>
      <c r="Y34" s="2"/>
      <c r="Z34" s="2"/>
      <c r="AA34" s="2"/>
      <c r="AB34" s="2"/>
      <c r="AC34" s="2"/>
      <c r="AD34" s="2"/>
      <c r="AE34" s="91"/>
    </row>
    <row r="35" spans="1:31" s="6" customFormat="1" ht="13.5" customHeight="1">
      <c r="A35" s="94"/>
      <c r="B35" s="23" t="s">
        <v>31</v>
      </c>
      <c r="C35" s="23"/>
      <c r="D35" s="23"/>
      <c r="E35" s="24"/>
      <c r="F35" s="62">
        <f>SUM(F28:F33)-F34</f>
        <v>535012503.6</v>
      </c>
      <c r="G35" s="62">
        <f>SUM(G28:G33)-G34</f>
        <v>14027628.149999999</v>
      </c>
      <c r="H35" s="63">
        <f t="shared" si="1"/>
        <v>549040131.75</v>
      </c>
      <c r="I35" s="70"/>
      <c r="J35" s="64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64"/>
      <c r="W35" s="64"/>
      <c r="X35" s="64"/>
      <c r="Y35" s="22"/>
      <c r="Z35" s="22"/>
      <c r="AA35" s="22"/>
      <c r="AB35" s="22"/>
      <c r="AC35" s="22"/>
      <c r="AD35" s="22"/>
      <c r="AE35" s="107"/>
    </row>
    <row r="36" spans="1:31" ht="13.5" customHeight="1">
      <c r="A36" s="94"/>
      <c r="B36" s="23" t="s">
        <v>66</v>
      </c>
      <c r="C36" s="23"/>
      <c r="D36" s="78"/>
      <c r="E36" s="24"/>
      <c r="F36" s="71">
        <v>4520039.02</v>
      </c>
      <c r="G36" s="61">
        <v>33326.12</v>
      </c>
      <c r="H36" s="56">
        <f t="shared" si="1"/>
        <v>4553365.14</v>
      </c>
      <c r="I36" s="71"/>
      <c r="J36" s="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3"/>
      <c r="W36" s="83"/>
      <c r="X36" s="83"/>
      <c r="Y36" s="2"/>
      <c r="Z36" s="2"/>
      <c r="AA36" s="2"/>
      <c r="AB36" s="2"/>
      <c r="AC36" s="2"/>
      <c r="AD36" s="2"/>
      <c r="AE36" s="91"/>
    </row>
    <row r="37" spans="1:31" ht="13.5" customHeight="1">
      <c r="A37" s="94"/>
      <c r="B37" s="78" t="s">
        <v>41</v>
      </c>
      <c r="C37" s="78"/>
      <c r="D37" s="78"/>
      <c r="E37" s="24"/>
      <c r="F37" s="77">
        <v>423322988.6900001</v>
      </c>
      <c r="G37" s="61">
        <f>+H95</f>
        <v>77104627.27000001</v>
      </c>
      <c r="H37" s="56">
        <f t="shared" si="1"/>
        <v>500427615.96000016</v>
      </c>
      <c r="I37" s="71"/>
      <c r="J37" s="2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3"/>
      <c r="W37" s="83"/>
      <c r="X37" s="83"/>
      <c r="Y37" s="2"/>
      <c r="Z37" s="2"/>
      <c r="AA37" s="2"/>
      <c r="AB37" s="2"/>
      <c r="AC37" s="2"/>
      <c r="AD37" s="2"/>
      <c r="AE37" s="91"/>
    </row>
    <row r="38" spans="1:31" s="6" customFormat="1" ht="13.5" customHeight="1" thickBot="1">
      <c r="A38" s="94"/>
      <c r="B38" s="23" t="s">
        <v>32</v>
      </c>
      <c r="C38" s="23"/>
      <c r="D38" s="23"/>
      <c r="E38" s="24"/>
      <c r="F38" s="65">
        <f>+F35-F36-F37</f>
        <v>107169475.88999993</v>
      </c>
      <c r="G38" s="65">
        <f>+G35-G36-G37</f>
        <v>-63110325.24000001</v>
      </c>
      <c r="H38" s="66">
        <f t="shared" si="1"/>
        <v>44059150.64999992</v>
      </c>
      <c r="I38" s="73"/>
      <c r="J38" s="64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64"/>
      <c r="W38" s="87"/>
      <c r="X38" s="87"/>
      <c r="Y38" s="22"/>
      <c r="Z38" s="22"/>
      <c r="AA38" s="22"/>
      <c r="AB38" s="22"/>
      <c r="AC38" s="22"/>
      <c r="AD38" s="22"/>
      <c r="AE38" s="107"/>
    </row>
    <row r="39" spans="1:31" s="122" customFormat="1" ht="13.5" customHeight="1" thickTop="1">
      <c r="A39" s="112"/>
      <c r="B39" s="113"/>
      <c r="C39" s="113"/>
      <c r="D39" s="113"/>
      <c r="E39" s="114"/>
      <c r="F39" s="115">
        <v>107169475.89</v>
      </c>
      <c r="G39" s="115">
        <f>+H38-F39</f>
        <v>-63110325.240000084</v>
      </c>
      <c r="H39" s="116"/>
      <c r="I39" s="117"/>
      <c r="J39" s="118"/>
      <c r="K39" s="119"/>
      <c r="L39" s="119"/>
      <c r="M39" s="119"/>
      <c r="N39" s="119"/>
      <c r="O39" s="119"/>
      <c r="P39" s="119"/>
      <c r="Q39" s="120"/>
      <c r="R39" s="120"/>
      <c r="S39" s="113"/>
      <c r="T39" s="113"/>
      <c r="U39" s="113"/>
      <c r="V39" s="113"/>
      <c r="W39" s="113"/>
      <c r="X39" s="120"/>
      <c r="Y39" s="120"/>
      <c r="Z39" s="120"/>
      <c r="AA39" s="120"/>
      <c r="AB39" s="120"/>
      <c r="AC39" s="120"/>
      <c r="AD39" s="120"/>
      <c r="AE39" s="121"/>
    </row>
    <row r="40" spans="1:31" ht="13.5" customHeight="1">
      <c r="A40" s="94"/>
      <c r="B40" s="23" t="s">
        <v>44</v>
      </c>
      <c r="C40" s="23"/>
      <c r="D40" s="23"/>
      <c r="E40" s="24"/>
      <c r="F40" s="61"/>
      <c r="G40" s="61"/>
      <c r="H40" s="57"/>
      <c r="I40" s="73"/>
      <c r="J40" s="27"/>
      <c r="K40" s="24"/>
      <c r="L40" s="24"/>
      <c r="M40" s="24"/>
      <c r="N40" s="24"/>
      <c r="O40" s="23"/>
      <c r="P40" s="2"/>
      <c r="Q40" s="23"/>
      <c r="R40" s="23"/>
      <c r="S40" s="23"/>
      <c r="T40" s="23"/>
      <c r="U40" s="22"/>
      <c r="V40" s="2"/>
      <c r="W40" s="2"/>
      <c r="X40" s="2"/>
      <c r="Y40" s="2"/>
      <c r="Z40" s="2"/>
      <c r="AA40" s="2"/>
      <c r="AB40" s="2"/>
      <c r="AC40" s="2"/>
      <c r="AD40" s="2"/>
      <c r="AE40" s="91"/>
    </row>
    <row r="41" spans="1:31" ht="13.5" customHeight="1">
      <c r="A41" s="94"/>
      <c r="B41" s="28" t="s">
        <v>45</v>
      </c>
      <c r="C41" s="23"/>
      <c r="D41" s="23"/>
      <c r="E41" s="24"/>
      <c r="F41" s="61"/>
      <c r="G41" s="61"/>
      <c r="H41" s="58"/>
      <c r="I41" s="73"/>
      <c r="J41" s="24"/>
      <c r="K41" s="24"/>
      <c r="L41" s="24"/>
      <c r="M41" s="24"/>
      <c r="N41" s="24"/>
      <c r="O41" s="23"/>
      <c r="P41" s="23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1"/>
    </row>
    <row r="42" spans="1:31" ht="13.5" customHeight="1">
      <c r="A42" s="94"/>
      <c r="B42" s="23"/>
      <c r="C42" s="23"/>
      <c r="D42" s="23"/>
      <c r="E42" s="24"/>
      <c r="F42" s="24"/>
      <c r="G42" s="24"/>
      <c r="H42" s="24"/>
      <c r="I42" s="73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1"/>
    </row>
    <row r="43" spans="1:31" ht="13.5" customHeight="1">
      <c r="A43" s="90"/>
      <c r="B43" s="78"/>
      <c r="C43" s="78"/>
      <c r="D43" s="78"/>
      <c r="E43" s="78"/>
      <c r="F43" s="78" t="s">
        <v>5</v>
      </c>
      <c r="G43" s="78"/>
      <c r="H43" s="78"/>
      <c r="I43" s="72"/>
      <c r="J43" s="78"/>
      <c r="K43" s="24"/>
      <c r="L43" s="24"/>
      <c r="M43" s="24"/>
      <c r="N43" s="24"/>
      <c r="O43" s="23"/>
      <c r="P43" s="23"/>
      <c r="Q43" s="78"/>
      <c r="R43" s="78"/>
      <c r="S43" s="78"/>
      <c r="T43" s="78" t="s">
        <v>19</v>
      </c>
      <c r="U43" s="14"/>
      <c r="V43" s="2"/>
      <c r="W43" s="2"/>
      <c r="X43" s="2"/>
      <c r="Y43" s="2"/>
      <c r="Z43" s="2"/>
      <c r="AA43" s="2"/>
      <c r="AB43" s="2"/>
      <c r="AC43" s="2"/>
      <c r="AD43" s="2"/>
      <c r="AE43" s="91"/>
    </row>
    <row r="44" spans="1:31" ht="13.5" customHeight="1">
      <c r="A44" s="90"/>
      <c r="B44" s="78"/>
      <c r="C44" s="78"/>
      <c r="D44" s="78"/>
      <c r="E44" s="78"/>
      <c r="F44" s="23"/>
      <c r="G44" s="23"/>
      <c r="H44" s="23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1"/>
    </row>
    <row r="45" spans="1:31" ht="13.5" customHeight="1">
      <c r="A45" s="90"/>
      <c r="B45" s="2"/>
      <c r="C45" s="2"/>
      <c r="D45" s="2"/>
      <c r="E45" s="2"/>
      <c r="F45" s="13" t="s">
        <v>67</v>
      </c>
      <c r="G45" s="13"/>
      <c r="H45" s="16"/>
      <c r="I45" s="74"/>
      <c r="J45" s="2"/>
      <c r="K45" s="78"/>
      <c r="L45" s="78"/>
      <c r="M45" s="78"/>
      <c r="N45" s="78"/>
      <c r="O45" s="78"/>
      <c r="P45" s="78"/>
      <c r="Q45" s="2"/>
      <c r="R45" s="2"/>
      <c r="S45" s="2"/>
      <c r="T45" s="131" t="s">
        <v>75</v>
      </c>
      <c r="U45" s="131"/>
      <c r="V45" s="131"/>
      <c r="W45" s="2"/>
      <c r="X45" s="2"/>
      <c r="Y45" s="2"/>
      <c r="Z45" s="2"/>
      <c r="AA45" s="2"/>
      <c r="AB45" s="2"/>
      <c r="AC45" s="2"/>
      <c r="AD45" s="2"/>
      <c r="AE45" s="91"/>
    </row>
    <row r="46" spans="1:31" ht="13.5" customHeight="1">
      <c r="A46" s="90"/>
      <c r="B46" s="2"/>
      <c r="C46" s="2"/>
      <c r="D46" s="2"/>
      <c r="E46" s="2"/>
      <c r="F46" s="14" t="s">
        <v>69</v>
      </c>
      <c r="G46" s="14"/>
      <c r="H46" s="14"/>
      <c r="I46" s="2"/>
      <c r="J46" s="2"/>
      <c r="K46" s="2"/>
      <c r="L46" s="2"/>
      <c r="M46" s="2"/>
      <c r="N46" s="2"/>
      <c r="O46" s="2"/>
      <c r="P46" s="2"/>
      <c r="Q46" s="14"/>
      <c r="R46" s="14"/>
      <c r="S46" s="14"/>
      <c r="T46" s="14" t="s">
        <v>68</v>
      </c>
      <c r="U46" s="14"/>
      <c r="V46" s="2"/>
      <c r="W46" s="2"/>
      <c r="X46" s="2"/>
      <c r="Y46" s="2"/>
      <c r="Z46" s="2"/>
      <c r="AA46" s="2"/>
      <c r="AB46" s="2"/>
      <c r="AC46" s="2"/>
      <c r="AD46" s="2"/>
      <c r="AE46" s="91"/>
    </row>
    <row r="47" spans="1:31" ht="13.5" customHeight="1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11"/>
      <c r="X47" s="11"/>
      <c r="Y47" s="11"/>
      <c r="Z47" s="11"/>
      <c r="AA47" s="11"/>
      <c r="AB47" s="11"/>
      <c r="AC47" s="11"/>
      <c r="AD47" s="11"/>
      <c r="AE47" s="12"/>
    </row>
    <row r="49" spans="5:8" ht="12.75">
      <c r="E49" s="81" t="s">
        <v>72</v>
      </c>
      <c r="F49" s="81" t="s">
        <v>70</v>
      </c>
      <c r="G49" s="81" t="s">
        <v>71</v>
      </c>
      <c r="H49" s="81" t="s">
        <v>73</v>
      </c>
    </row>
    <row r="50" spans="5:8" s="6" customFormat="1" ht="12.75">
      <c r="E50" s="108" t="s">
        <v>74</v>
      </c>
      <c r="F50" s="109"/>
      <c r="G50" s="109">
        <v>497558.45</v>
      </c>
      <c r="H50" s="59">
        <f aca="true" t="shared" si="2" ref="H50:H80">+F50+G50</f>
        <v>497558.45</v>
      </c>
    </row>
    <row r="51" spans="2:8" ht="12.75">
      <c r="B51" s="1">
        <v>1</v>
      </c>
      <c r="E51" s="81" t="s">
        <v>78</v>
      </c>
      <c r="F51" s="80">
        <v>332417.55</v>
      </c>
      <c r="G51" s="80">
        <v>137491.17</v>
      </c>
      <c r="H51" s="80">
        <f t="shared" si="2"/>
        <v>469908.72</v>
      </c>
    </row>
    <row r="52" spans="2:8" ht="12.75">
      <c r="B52" s="1">
        <v>2</v>
      </c>
      <c r="E52" s="81" t="s">
        <v>79</v>
      </c>
      <c r="F52" s="80">
        <v>1185407</v>
      </c>
      <c r="G52" s="80"/>
      <c r="H52" s="80">
        <f t="shared" si="2"/>
        <v>1185407</v>
      </c>
    </row>
    <row r="53" spans="2:8" ht="12.75">
      <c r="B53" s="1">
        <v>3</v>
      </c>
      <c r="E53" s="81" t="s">
        <v>80</v>
      </c>
      <c r="F53" s="80">
        <v>50000</v>
      </c>
      <c r="G53" s="80">
        <v>164055.64</v>
      </c>
      <c r="H53" s="80">
        <f t="shared" si="2"/>
        <v>214055.64</v>
      </c>
    </row>
    <row r="54" spans="2:8" ht="12.75">
      <c r="B54" s="1">
        <v>4</v>
      </c>
      <c r="E54" s="81" t="s">
        <v>81</v>
      </c>
      <c r="F54" s="80">
        <v>233889.94</v>
      </c>
      <c r="G54" s="80">
        <v>169486.47</v>
      </c>
      <c r="H54" s="80">
        <f t="shared" si="2"/>
        <v>403376.41000000003</v>
      </c>
    </row>
    <row r="55" spans="2:8" ht="12.75">
      <c r="B55" s="1">
        <v>5</v>
      </c>
      <c r="E55" s="81" t="s">
        <v>82</v>
      </c>
      <c r="F55" s="80"/>
      <c r="G55" s="80">
        <v>17809</v>
      </c>
      <c r="H55" s="80">
        <f t="shared" si="2"/>
        <v>17809</v>
      </c>
    </row>
    <row r="56" spans="2:8" ht="12.75">
      <c r="B56" s="1">
        <v>6</v>
      </c>
      <c r="E56" s="81" t="s">
        <v>83</v>
      </c>
      <c r="F56" s="80">
        <v>2072364.13</v>
      </c>
      <c r="G56" s="80"/>
      <c r="H56" s="80">
        <f t="shared" si="2"/>
        <v>2072364.13</v>
      </c>
    </row>
    <row r="57" spans="2:8" ht="12.75">
      <c r="B57" s="1">
        <v>7</v>
      </c>
      <c r="E57" s="81" t="s">
        <v>84</v>
      </c>
      <c r="F57" s="80"/>
      <c r="G57" s="80">
        <v>35305765.99</v>
      </c>
      <c r="H57" s="80">
        <f t="shared" si="2"/>
        <v>35305765.99</v>
      </c>
    </row>
    <row r="58" spans="2:8" ht="12.75">
      <c r="B58" s="1">
        <v>8</v>
      </c>
      <c r="E58" s="81" t="s">
        <v>85</v>
      </c>
      <c r="F58" s="80"/>
      <c r="G58" s="80">
        <v>51741.43</v>
      </c>
      <c r="H58" s="80">
        <f t="shared" si="2"/>
        <v>51741.43</v>
      </c>
    </row>
    <row r="59" spans="2:8" ht="12.75">
      <c r="B59" s="1">
        <v>9</v>
      </c>
      <c r="E59" s="81" t="s">
        <v>86</v>
      </c>
      <c r="F59" s="80">
        <v>146683.86</v>
      </c>
      <c r="G59" s="80">
        <v>369.73</v>
      </c>
      <c r="H59" s="80">
        <f t="shared" si="2"/>
        <v>147053.59</v>
      </c>
    </row>
    <row r="60" spans="2:8" ht="12.75">
      <c r="B60" s="1">
        <v>10</v>
      </c>
      <c r="E60" s="81" t="s">
        <v>87</v>
      </c>
      <c r="F60" s="80">
        <v>9733</v>
      </c>
      <c r="G60" s="80">
        <v>295097.36</v>
      </c>
      <c r="H60" s="80">
        <f t="shared" si="2"/>
        <v>304830.36</v>
      </c>
    </row>
    <row r="61" spans="2:8" ht="12.75">
      <c r="B61" s="1">
        <v>11</v>
      </c>
      <c r="E61" s="81" t="s">
        <v>88</v>
      </c>
      <c r="F61" s="80"/>
      <c r="G61" s="80">
        <v>56908.28</v>
      </c>
      <c r="H61" s="80">
        <f t="shared" si="2"/>
        <v>56908.28</v>
      </c>
    </row>
    <row r="62" spans="2:8" ht="12.75">
      <c r="B62" s="1">
        <v>12</v>
      </c>
      <c r="E62" s="81" t="s">
        <v>89</v>
      </c>
      <c r="F62" s="80">
        <v>1744329.28</v>
      </c>
      <c r="G62" s="80">
        <v>435162.82</v>
      </c>
      <c r="H62" s="80">
        <f t="shared" si="2"/>
        <v>2179492.1</v>
      </c>
    </row>
    <row r="63" spans="2:8" ht="12.75">
      <c r="B63" s="1">
        <v>13</v>
      </c>
      <c r="E63" s="81" t="s">
        <v>90</v>
      </c>
      <c r="F63" s="80">
        <v>1009650</v>
      </c>
      <c r="G63" s="80"/>
      <c r="H63" s="80">
        <f t="shared" si="2"/>
        <v>1009650</v>
      </c>
    </row>
    <row r="64" spans="2:8" ht="12.75">
      <c r="B64" s="1">
        <v>14</v>
      </c>
      <c r="E64" s="81" t="s">
        <v>91</v>
      </c>
      <c r="F64" s="80"/>
      <c r="G64" s="80">
        <v>215190.38</v>
      </c>
      <c r="H64" s="80">
        <f t="shared" si="2"/>
        <v>215190.38</v>
      </c>
    </row>
    <row r="65" spans="2:8" ht="12.75">
      <c r="B65" s="1">
        <v>15</v>
      </c>
      <c r="E65" s="81" t="s">
        <v>109</v>
      </c>
      <c r="F65" s="80">
        <v>71326.52</v>
      </c>
      <c r="G65" s="80">
        <v>3330</v>
      </c>
      <c r="H65" s="80">
        <f t="shared" si="2"/>
        <v>74656.52</v>
      </c>
    </row>
    <row r="66" spans="2:8" ht="12.75">
      <c r="B66" s="1">
        <v>16</v>
      </c>
      <c r="E66" s="81" t="s">
        <v>110</v>
      </c>
      <c r="F66" s="80">
        <v>10000</v>
      </c>
      <c r="G66" s="80">
        <v>1014108.69</v>
      </c>
      <c r="H66" s="80">
        <f t="shared" si="2"/>
        <v>1024108.69</v>
      </c>
    </row>
    <row r="67" spans="2:8" ht="12.75">
      <c r="B67" s="1">
        <v>17</v>
      </c>
      <c r="E67" s="81" t="s">
        <v>111</v>
      </c>
      <c r="F67" s="80"/>
      <c r="G67" s="80">
        <v>3804662.41</v>
      </c>
      <c r="H67" s="80">
        <f t="shared" si="2"/>
        <v>3804662.41</v>
      </c>
    </row>
    <row r="68" spans="2:8" ht="12.75">
      <c r="B68" s="1">
        <v>18</v>
      </c>
      <c r="E68" s="81" t="s">
        <v>112</v>
      </c>
      <c r="F68" s="80">
        <v>447414.91</v>
      </c>
      <c r="G68" s="80"/>
      <c r="H68" s="80">
        <f t="shared" si="2"/>
        <v>447414.91</v>
      </c>
    </row>
    <row r="69" spans="2:8" ht="12.75">
      <c r="B69" s="1">
        <v>19</v>
      </c>
      <c r="E69" s="81" t="s">
        <v>113</v>
      </c>
      <c r="F69" s="80">
        <v>196121.41</v>
      </c>
      <c r="G69" s="80"/>
      <c r="H69" s="80">
        <f t="shared" si="2"/>
        <v>196121.41</v>
      </c>
    </row>
    <row r="70" spans="2:8" ht="12.75">
      <c r="B70" s="1">
        <v>20</v>
      </c>
      <c r="E70" s="81" t="s">
        <v>114</v>
      </c>
      <c r="F70" s="80">
        <v>147890.62</v>
      </c>
      <c r="G70" s="80">
        <v>58884.98</v>
      </c>
      <c r="H70" s="80">
        <f t="shared" si="2"/>
        <v>206775.6</v>
      </c>
    </row>
    <row r="71" spans="2:8" ht="12.75">
      <c r="B71" s="1">
        <v>21</v>
      </c>
      <c r="E71" s="81" t="s">
        <v>115</v>
      </c>
      <c r="F71" s="80"/>
      <c r="G71" s="80">
        <v>9975</v>
      </c>
      <c r="H71" s="80">
        <f t="shared" si="2"/>
        <v>9975</v>
      </c>
    </row>
    <row r="72" spans="2:8" ht="12.75">
      <c r="B72" s="1">
        <v>22</v>
      </c>
      <c r="E72" s="81" t="s">
        <v>116</v>
      </c>
      <c r="F72" s="80">
        <v>593.04</v>
      </c>
      <c r="G72" s="80"/>
      <c r="H72" s="80">
        <f t="shared" si="2"/>
        <v>593.04</v>
      </c>
    </row>
    <row r="73" spans="2:8" ht="12.75">
      <c r="B73" s="1">
        <v>23</v>
      </c>
      <c r="E73" s="81" t="s">
        <v>117</v>
      </c>
      <c r="F73" s="80"/>
      <c r="G73" s="80"/>
      <c r="H73" s="80">
        <f t="shared" si="2"/>
        <v>0</v>
      </c>
    </row>
    <row r="74" spans="2:8" ht="12.75">
      <c r="B74" s="1">
        <v>24</v>
      </c>
      <c r="E74" s="81" t="s">
        <v>118</v>
      </c>
      <c r="F74" s="80">
        <v>15744.98</v>
      </c>
      <c r="G74" s="80">
        <v>358363.68</v>
      </c>
      <c r="H74" s="80">
        <f t="shared" si="2"/>
        <v>374108.66</v>
      </c>
    </row>
    <row r="75" spans="2:8" ht="12.75">
      <c r="B75" s="1">
        <v>25</v>
      </c>
      <c r="E75" s="81" t="s">
        <v>92</v>
      </c>
      <c r="F75" s="80">
        <v>990960.26</v>
      </c>
      <c r="G75" s="80"/>
      <c r="H75" s="80">
        <f t="shared" si="2"/>
        <v>990960.26</v>
      </c>
    </row>
    <row r="76" spans="2:8" ht="12.75">
      <c r="B76" s="1">
        <v>26</v>
      </c>
      <c r="E76" s="81" t="s">
        <v>93</v>
      </c>
      <c r="F76" s="80">
        <v>10913.08</v>
      </c>
      <c r="G76" s="80">
        <v>1600</v>
      </c>
      <c r="H76" s="80">
        <f t="shared" si="2"/>
        <v>12513.08</v>
      </c>
    </row>
    <row r="77" spans="2:8" ht="12.75">
      <c r="B77" s="1">
        <v>27</v>
      </c>
      <c r="E77" s="81" t="s">
        <v>94</v>
      </c>
      <c r="F77" s="80">
        <v>3440526.91</v>
      </c>
      <c r="G77" s="80"/>
      <c r="H77" s="80">
        <f t="shared" si="2"/>
        <v>3440526.91</v>
      </c>
    </row>
    <row r="78" spans="2:8" ht="12.75">
      <c r="B78" s="1">
        <v>28</v>
      </c>
      <c r="E78" s="81" t="s">
        <v>95</v>
      </c>
      <c r="F78" s="80">
        <v>3084209.01</v>
      </c>
      <c r="G78" s="80"/>
      <c r="H78" s="80">
        <f t="shared" si="2"/>
        <v>3084209.01</v>
      </c>
    </row>
    <row r="79" spans="2:8" ht="12.75">
      <c r="B79" s="1">
        <v>29</v>
      </c>
      <c r="E79" s="81" t="s">
        <v>96</v>
      </c>
      <c r="F79" s="80">
        <v>2072363.36</v>
      </c>
      <c r="G79" s="80"/>
      <c r="H79" s="80">
        <f t="shared" si="2"/>
        <v>2072363.36</v>
      </c>
    </row>
    <row r="80" spans="2:8" ht="12.75">
      <c r="B80" s="1">
        <v>30</v>
      </c>
      <c r="E80" s="81" t="s">
        <v>97</v>
      </c>
      <c r="F80" s="80"/>
      <c r="G80" s="80">
        <v>1072441.4</v>
      </c>
      <c r="H80" s="80">
        <f t="shared" si="2"/>
        <v>1072441.4</v>
      </c>
    </row>
    <row r="81" spans="2:8" ht="12.75">
      <c r="B81" s="1">
        <v>31</v>
      </c>
      <c r="E81" s="81" t="s">
        <v>98</v>
      </c>
      <c r="F81" s="80"/>
      <c r="G81" s="80">
        <v>915746.07</v>
      </c>
      <c r="H81" s="80">
        <f aca="true" t="shared" si="3" ref="H81:H93">+F81+G81</f>
        <v>915746.07</v>
      </c>
    </row>
    <row r="82" spans="2:8" ht="12.75">
      <c r="B82" s="1">
        <v>32</v>
      </c>
      <c r="E82" s="81" t="s">
        <v>99</v>
      </c>
      <c r="F82" s="80"/>
      <c r="G82" s="80"/>
      <c r="H82" s="80">
        <f t="shared" si="3"/>
        <v>0</v>
      </c>
    </row>
    <row r="83" spans="2:8" ht="12.75">
      <c r="B83" s="1">
        <v>33</v>
      </c>
      <c r="E83" s="81" t="s">
        <v>100</v>
      </c>
      <c r="F83" s="80"/>
      <c r="G83" s="80">
        <v>5702851.57</v>
      </c>
      <c r="H83" s="80">
        <f t="shared" si="3"/>
        <v>5702851.57</v>
      </c>
    </row>
    <row r="84" spans="2:8" ht="12.75">
      <c r="B84" s="1">
        <v>34</v>
      </c>
      <c r="E84" s="81" t="s">
        <v>101</v>
      </c>
      <c r="F84" s="80"/>
      <c r="G84" s="80">
        <v>1057214.03</v>
      </c>
      <c r="H84" s="80">
        <f t="shared" si="3"/>
        <v>1057214.03</v>
      </c>
    </row>
    <row r="85" spans="2:8" ht="12.75">
      <c r="B85" s="1">
        <v>35</v>
      </c>
      <c r="E85" s="81" t="s">
        <v>102</v>
      </c>
      <c r="F85" s="80">
        <v>4519.1</v>
      </c>
      <c r="G85" s="80"/>
      <c r="H85" s="80">
        <f t="shared" si="3"/>
        <v>4519.1</v>
      </c>
    </row>
    <row r="86" spans="2:8" ht="12.75">
      <c r="B86" s="1">
        <v>36</v>
      </c>
      <c r="E86" s="81" t="s">
        <v>103</v>
      </c>
      <c r="F86" s="80">
        <v>137913.5</v>
      </c>
      <c r="G86" s="80">
        <v>10957.51</v>
      </c>
      <c r="H86" s="80">
        <f t="shared" si="3"/>
        <v>148871.01</v>
      </c>
    </row>
    <row r="87" spans="2:8" ht="12.75">
      <c r="B87" s="1">
        <v>37</v>
      </c>
      <c r="E87" s="81" t="s">
        <v>104</v>
      </c>
      <c r="F87" s="80"/>
      <c r="G87" s="80">
        <v>124646.31</v>
      </c>
      <c r="H87" s="80">
        <f t="shared" si="3"/>
        <v>124646.31</v>
      </c>
    </row>
    <row r="88" spans="2:8" ht="12.75">
      <c r="B88" s="1">
        <v>38</v>
      </c>
      <c r="E88" s="81" t="s">
        <v>105</v>
      </c>
      <c r="F88" s="80"/>
      <c r="G88" s="80">
        <v>5656053.73</v>
      </c>
      <c r="H88" s="80">
        <f t="shared" si="3"/>
        <v>5656053.73</v>
      </c>
    </row>
    <row r="89" spans="2:8" ht="12.75">
      <c r="B89" s="1">
        <v>39</v>
      </c>
      <c r="E89" s="81" t="s">
        <v>106</v>
      </c>
      <c r="F89" s="80"/>
      <c r="G89" s="80">
        <v>571896.37</v>
      </c>
      <c r="H89" s="80">
        <f t="shared" si="3"/>
        <v>571896.37</v>
      </c>
    </row>
    <row r="90" spans="2:8" ht="12.75">
      <c r="B90" s="1">
        <v>40</v>
      </c>
      <c r="E90" s="81" t="s">
        <v>107</v>
      </c>
      <c r="F90" s="80"/>
      <c r="G90" s="80"/>
      <c r="H90" s="80">
        <f t="shared" si="3"/>
        <v>0</v>
      </c>
    </row>
    <row r="91" spans="2:8" ht="12.75">
      <c r="B91" s="1">
        <v>41</v>
      </c>
      <c r="E91" s="81" t="s">
        <v>108</v>
      </c>
      <c r="F91" s="80"/>
      <c r="G91" s="80">
        <v>1980287.34</v>
      </c>
      <c r="H91" s="80">
        <f t="shared" si="3"/>
        <v>1980287.34</v>
      </c>
    </row>
    <row r="92" spans="5:8" ht="12.75">
      <c r="E92" s="81"/>
      <c r="F92" s="80"/>
      <c r="G92" s="80"/>
      <c r="H92" s="80">
        <f t="shared" si="3"/>
        <v>0</v>
      </c>
    </row>
    <row r="93" spans="5:8" s="6" customFormat="1" ht="12.75">
      <c r="E93" s="79"/>
      <c r="F93" s="59"/>
      <c r="G93" s="59"/>
      <c r="H93" s="80">
        <f t="shared" si="3"/>
        <v>0</v>
      </c>
    </row>
    <row r="94" spans="5:8" ht="12.75">
      <c r="E94" s="81"/>
      <c r="F94" s="62">
        <f>SUM(F51:F93)</f>
        <v>17414971.46</v>
      </c>
      <c r="G94" s="62">
        <f>SUM(G51:G93)</f>
        <v>59192097.36000001</v>
      </c>
      <c r="H94" s="62">
        <f>SUM(H51:H93)</f>
        <v>76607068.82000001</v>
      </c>
    </row>
    <row r="95" spans="5:8" ht="13.5" thickBot="1">
      <c r="E95" s="81"/>
      <c r="F95" s="65">
        <f>+F50+F94</f>
        <v>17414971.46</v>
      </c>
      <c r="G95" s="65">
        <f>+G50+G94</f>
        <v>59689655.81000001</v>
      </c>
      <c r="H95" s="65">
        <f>+H50+H94</f>
        <v>77104627.27000001</v>
      </c>
    </row>
    <row r="96" spans="5:8" ht="13.5" thickTop="1">
      <c r="E96" s="81"/>
      <c r="F96" s="80"/>
      <c r="G96" s="80"/>
      <c r="H96" s="80"/>
    </row>
    <row r="97" spans="5:8" ht="12.75">
      <c r="E97" s="81"/>
      <c r="F97" s="80"/>
      <c r="G97" s="80"/>
      <c r="H97" s="80"/>
    </row>
    <row r="98" spans="5:8" ht="12.75">
      <c r="E98" s="81"/>
      <c r="F98" s="80"/>
      <c r="G98" s="80"/>
      <c r="H98" s="80"/>
    </row>
    <row r="99" spans="5:8" ht="12.75">
      <c r="E99" s="81"/>
      <c r="F99" s="80"/>
      <c r="G99" s="80"/>
      <c r="H99" s="80"/>
    </row>
    <row r="100" spans="6:8" ht="12.75">
      <c r="F100" s="80"/>
      <c r="G100" s="80"/>
      <c r="H100" s="80"/>
    </row>
    <row r="101" spans="6:8" ht="12.75">
      <c r="F101" s="80"/>
      <c r="G101" s="80"/>
      <c r="H101" s="80"/>
    </row>
    <row r="102" spans="6:8" ht="12.75">
      <c r="F102" s="80"/>
      <c r="G102" s="80"/>
      <c r="H102" s="80"/>
    </row>
    <row r="103" spans="6:8" ht="12.75">
      <c r="F103" s="80"/>
      <c r="G103" s="80"/>
      <c r="H103" s="80"/>
    </row>
    <row r="104" spans="6:8" ht="12.75">
      <c r="F104" s="80"/>
      <c r="G104" s="80"/>
      <c r="H104" s="80"/>
    </row>
    <row r="105" spans="6:8" ht="12.75">
      <c r="F105" s="80"/>
      <c r="G105" s="80"/>
      <c r="H105" s="80"/>
    </row>
    <row r="106" spans="6:8" ht="12.75">
      <c r="F106" s="80"/>
      <c r="G106" s="80"/>
      <c r="H106" s="80"/>
    </row>
    <row r="107" spans="6:8" ht="12.75">
      <c r="F107" s="80"/>
      <c r="G107" s="80"/>
      <c r="H107" s="80"/>
    </row>
    <row r="108" spans="6:8" ht="12.75">
      <c r="F108" s="80"/>
      <c r="G108" s="80"/>
      <c r="H108" s="80"/>
    </row>
    <row r="109" spans="6:8" ht="12.75">
      <c r="F109" s="80"/>
      <c r="G109" s="80"/>
      <c r="H109" s="80"/>
    </row>
    <row r="110" spans="6:8" ht="12.75">
      <c r="F110" s="80"/>
      <c r="G110" s="80"/>
      <c r="H110" s="80"/>
    </row>
    <row r="111" spans="6:8" ht="12.75">
      <c r="F111" s="80"/>
      <c r="G111" s="80"/>
      <c r="H111" s="80"/>
    </row>
    <row r="112" spans="6:8" ht="12.75">
      <c r="F112" s="80"/>
      <c r="G112" s="80"/>
      <c r="H112" s="80"/>
    </row>
    <row r="113" spans="6:8" ht="12.75">
      <c r="F113" s="80"/>
      <c r="G113" s="80"/>
      <c r="H113" s="80"/>
    </row>
    <row r="114" spans="6:8" ht="12.75">
      <c r="F114" s="80"/>
      <c r="G114" s="80"/>
      <c r="H114" s="80"/>
    </row>
    <row r="115" spans="6:8" ht="12.75">
      <c r="F115" s="80"/>
      <c r="G115" s="80"/>
      <c r="H115" s="80"/>
    </row>
    <row r="116" spans="6:8" ht="12.75">
      <c r="F116" s="80"/>
      <c r="G116" s="80"/>
      <c r="H116" s="80"/>
    </row>
    <row r="117" spans="6:8" ht="12.75">
      <c r="F117" s="80"/>
      <c r="G117" s="80"/>
      <c r="H117" s="80"/>
    </row>
    <row r="118" spans="6:8" ht="12.75">
      <c r="F118" s="80"/>
      <c r="G118" s="80"/>
      <c r="H118" s="80"/>
    </row>
    <row r="119" spans="6:8" ht="12.75">
      <c r="F119" s="80"/>
      <c r="G119" s="80"/>
      <c r="H119" s="80"/>
    </row>
    <row r="120" spans="6:8" ht="12.75">
      <c r="F120" s="80"/>
      <c r="G120" s="80"/>
      <c r="H120" s="80"/>
    </row>
    <row r="121" spans="6:8" ht="12.75">
      <c r="F121" s="80"/>
      <c r="G121" s="80"/>
      <c r="H121" s="80"/>
    </row>
    <row r="122" spans="6:8" ht="12.75">
      <c r="F122" s="80"/>
      <c r="G122" s="80"/>
      <c r="H122" s="80"/>
    </row>
    <row r="123" spans="6:8" ht="12.75">
      <c r="F123" s="80"/>
      <c r="G123" s="80"/>
      <c r="H123" s="80"/>
    </row>
    <row r="124" spans="6:8" ht="12.75">
      <c r="F124" s="80"/>
      <c r="G124" s="80"/>
      <c r="H124" s="80"/>
    </row>
    <row r="125" spans="6:8" ht="12.75">
      <c r="F125" s="80"/>
      <c r="G125" s="80"/>
      <c r="H125" s="80"/>
    </row>
    <row r="126" spans="6:8" ht="12.75">
      <c r="F126" s="80"/>
      <c r="G126" s="80"/>
      <c r="H126" s="80"/>
    </row>
    <row r="127" spans="6:8" ht="12.75">
      <c r="F127" s="80"/>
      <c r="G127" s="80"/>
      <c r="H127" s="80"/>
    </row>
    <row r="128" spans="6:8" ht="12.75">
      <c r="F128" s="80"/>
      <c r="G128" s="80"/>
      <c r="H128" s="80"/>
    </row>
    <row r="129" spans="6:8" ht="12.75">
      <c r="F129" s="80"/>
      <c r="G129" s="80"/>
      <c r="H129" s="80"/>
    </row>
    <row r="130" spans="6:8" ht="12.75">
      <c r="F130" s="80"/>
      <c r="G130" s="80"/>
      <c r="H130" s="80"/>
    </row>
    <row r="131" spans="6:8" ht="12.75">
      <c r="F131" s="80"/>
      <c r="G131" s="80"/>
      <c r="H131" s="80"/>
    </row>
    <row r="132" spans="6:8" ht="12.75">
      <c r="F132" s="80"/>
      <c r="G132" s="80"/>
      <c r="H132" s="80"/>
    </row>
    <row r="133" spans="6:8" ht="12.75">
      <c r="F133" s="80"/>
      <c r="G133" s="80"/>
      <c r="H133" s="80"/>
    </row>
    <row r="134" spans="6:8" ht="12.75">
      <c r="F134" s="80"/>
      <c r="G134" s="80"/>
      <c r="H134" s="80"/>
    </row>
    <row r="135" spans="6:8" ht="12.75">
      <c r="F135" s="80"/>
      <c r="G135" s="80"/>
      <c r="H135" s="80"/>
    </row>
    <row r="136" spans="6:8" ht="12.75">
      <c r="F136" s="80"/>
      <c r="G136" s="80"/>
      <c r="H136" s="80"/>
    </row>
    <row r="137" spans="6:8" ht="12.75">
      <c r="F137" s="80"/>
      <c r="G137" s="80"/>
      <c r="H137" s="80"/>
    </row>
    <row r="138" spans="6:8" ht="12.75">
      <c r="F138" s="80"/>
      <c r="G138" s="80"/>
      <c r="H138" s="80"/>
    </row>
    <row r="139" spans="6:8" ht="12.75">
      <c r="F139" s="80"/>
      <c r="G139" s="80"/>
      <c r="H139" s="80"/>
    </row>
    <row r="140" spans="6:8" ht="12.75">
      <c r="F140" s="80"/>
      <c r="G140" s="80"/>
      <c r="H140" s="80"/>
    </row>
    <row r="141" spans="6:8" ht="12.75">
      <c r="F141" s="80"/>
      <c r="G141" s="80"/>
      <c r="H141" s="80"/>
    </row>
    <row r="142" spans="6:8" ht="12.75">
      <c r="F142" s="80"/>
      <c r="G142" s="80"/>
      <c r="H142" s="80"/>
    </row>
    <row r="143" spans="6:8" ht="12.75">
      <c r="F143" s="80"/>
      <c r="G143" s="80"/>
      <c r="H143" s="80"/>
    </row>
    <row r="144" spans="6:8" ht="12.75">
      <c r="F144" s="80"/>
      <c r="G144" s="80"/>
      <c r="H144" s="80"/>
    </row>
    <row r="145" spans="6:8" ht="12.75">
      <c r="F145" s="80"/>
      <c r="G145" s="80"/>
      <c r="H145" s="80"/>
    </row>
    <row r="146" spans="6:8" ht="12.75">
      <c r="F146" s="80"/>
      <c r="G146" s="80"/>
      <c r="H146" s="80"/>
    </row>
    <row r="147" spans="6:8" ht="12.75">
      <c r="F147" s="80"/>
      <c r="G147" s="80"/>
      <c r="H147" s="80"/>
    </row>
    <row r="148" spans="6:8" ht="12.75">
      <c r="F148" s="80"/>
      <c r="G148" s="80"/>
      <c r="H148" s="80"/>
    </row>
    <row r="149" spans="6:8" ht="12.75">
      <c r="F149" s="80"/>
      <c r="G149" s="80"/>
      <c r="H149" s="80"/>
    </row>
    <row r="150" spans="6:8" ht="12.75">
      <c r="F150" s="80"/>
      <c r="G150" s="80"/>
      <c r="H150" s="80"/>
    </row>
    <row r="151" spans="6:8" ht="12.75">
      <c r="F151" s="80"/>
      <c r="G151" s="80"/>
      <c r="H151" s="80"/>
    </row>
    <row r="152" spans="6:8" ht="12.75">
      <c r="F152" s="80"/>
      <c r="G152" s="80"/>
      <c r="H152" s="80"/>
    </row>
    <row r="153" spans="6:8" ht="12.75">
      <c r="F153" s="80"/>
      <c r="G153" s="80"/>
      <c r="H153" s="80"/>
    </row>
    <row r="154" spans="6:8" ht="12.75">
      <c r="F154" s="80"/>
      <c r="G154" s="80"/>
      <c r="H154" s="80"/>
    </row>
    <row r="155" spans="6:8" ht="12.75">
      <c r="F155" s="80"/>
      <c r="G155" s="80"/>
      <c r="H155" s="80"/>
    </row>
    <row r="156" spans="6:8" ht="12.75">
      <c r="F156" s="80"/>
      <c r="G156" s="80"/>
      <c r="H156" s="80"/>
    </row>
    <row r="157" spans="6:8" ht="12.75">
      <c r="F157" s="80"/>
      <c r="G157" s="80"/>
      <c r="H157" s="80"/>
    </row>
    <row r="158" spans="6:8" ht="12.75">
      <c r="F158" s="80"/>
      <c r="G158" s="80"/>
      <c r="H158" s="80"/>
    </row>
    <row r="159" spans="6:8" ht="12.75">
      <c r="F159" s="80"/>
      <c r="G159" s="80"/>
      <c r="H159" s="80"/>
    </row>
    <row r="160" spans="6:8" ht="12.75">
      <c r="F160" s="80"/>
      <c r="G160" s="80"/>
      <c r="H160" s="80"/>
    </row>
    <row r="161" spans="6:8" ht="12.75">
      <c r="F161" s="80"/>
      <c r="G161" s="80"/>
      <c r="H161" s="80"/>
    </row>
    <row r="162" spans="6:8" ht="12.75">
      <c r="F162" s="80"/>
      <c r="G162" s="80"/>
      <c r="H162" s="80"/>
    </row>
    <row r="163" spans="6:8" ht="12.75">
      <c r="F163" s="80"/>
      <c r="G163" s="80"/>
      <c r="H163" s="80"/>
    </row>
    <row r="164" spans="6:8" ht="12.75">
      <c r="F164" s="80"/>
      <c r="G164" s="80"/>
      <c r="H164" s="80"/>
    </row>
    <row r="165" spans="6:8" ht="12.75">
      <c r="F165" s="80"/>
      <c r="G165" s="80"/>
      <c r="H165" s="80"/>
    </row>
    <row r="166" spans="6:8" ht="12.75">
      <c r="F166" s="80"/>
      <c r="G166" s="80"/>
      <c r="H166" s="80"/>
    </row>
    <row r="167" spans="6:8" ht="12.75">
      <c r="F167" s="80"/>
      <c r="G167" s="80"/>
      <c r="H167" s="80"/>
    </row>
    <row r="168" spans="6:8" ht="12.75">
      <c r="F168" s="80"/>
      <c r="G168" s="80"/>
      <c r="H168" s="80"/>
    </row>
    <row r="169" spans="6:8" ht="12.75">
      <c r="F169" s="80"/>
      <c r="G169" s="80"/>
      <c r="H169" s="80"/>
    </row>
    <row r="170" spans="6:8" ht="12.75">
      <c r="F170" s="80"/>
      <c r="G170" s="80"/>
      <c r="H170" s="80"/>
    </row>
    <row r="171" spans="6:8" ht="12.75">
      <c r="F171" s="80"/>
      <c r="G171" s="80"/>
      <c r="H171" s="80"/>
    </row>
    <row r="172" spans="6:8" ht="12.75">
      <c r="F172" s="80"/>
      <c r="G172" s="80"/>
      <c r="H172" s="80"/>
    </row>
    <row r="173" spans="6:8" ht="12.75">
      <c r="F173" s="80"/>
      <c r="G173" s="80"/>
      <c r="H173" s="80"/>
    </row>
    <row r="174" spans="6:8" ht="12.75">
      <c r="F174" s="80"/>
      <c r="G174" s="80"/>
      <c r="H174" s="80"/>
    </row>
    <row r="175" spans="6:8" ht="12.75">
      <c r="F175" s="80"/>
      <c r="G175" s="80"/>
      <c r="H175" s="80"/>
    </row>
    <row r="176" spans="6:8" ht="12.75">
      <c r="F176" s="80"/>
      <c r="G176" s="80"/>
      <c r="H176" s="80"/>
    </row>
    <row r="177" spans="6:8" ht="12.75">
      <c r="F177" s="80"/>
      <c r="G177" s="80"/>
      <c r="H177" s="80"/>
    </row>
    <row r="178" spans="6:8" ht="12.75">
      <c r="F178" s="80"/>
      <c r="G178" s="80"/>
      <c r="H178" s="80"/>
    </row>
    <row r="179" spans="6:8" ht="12.75">
      <c r="F179" s="80"/>
      <c r="G179" s="80"/>
      <c r="H179" s="80"/>
    </row>
    <row r="180" spans="6:8" ht="12.75">
      <c r="F180" s="80"/>
      <c r="G180" s="80"/>
      <c r="H180" s="80"/>
    </row>
    <row r="181" spans="6:8" ht="12.75">
      <c r="F181" s="80"/>
      <c r="G181" s="80"/>
      <c r="H181" s="80"/>
    </row>
    <row r="182" spans="6:8" ht="12.75">
      <c r="F182" s="80"/>
      <c r="G182" s="80"/>
      <c r="H182" s="80"/>
    </row>
    <row r="183" spans="6:8" ht="12.75">
      <c r="F183" s="80"/>
      <c r="G183" s="80"/>
      <c r="H183" s="80"/>
    </row>
    <row r="184" spans="6:8" ht="12.75">
      <c r="F184" s="80"/>
      <c r="G184" s="80"/>
      <c r="H184" s="80"/>
    </row>
    <row r="185" spans="6:8" ht="12.75">
      <c r="F185" s="80"/>
      <c r="G185" s="80"/>
      <c r="H185" s="80"/>
    </row>
    <row r="186" spans="6:8" ht="12.75">
      <c r="F186" s="80"/>
      <c r="G186" s="80"/>
      <c r="H186" s="80"/>
    </row>
    <row r="187" spans="6:8" ht="12.75">
      <c r="F187" s="80"/>
      <c r="G187" s="80"/>
      <c r="H187" s="80"/>
    </row>
    <row r="188" spans="6:8" ht="12.75">
      <c r="F188" s="80"/>
      <c r="G188" s="80"/>
      <c r="H188" s="80"/>
    </row>
    <row r="189" spans="6:8" ht="12.75">
      <c r="F189" s="80"/>
      <c r="G189" s="80"/>
      <c r="H189" s="80"/>
    </row>
    <row r="190" spans="6:8" ht="12.75">
      <c r="F190" s="80"/>
      <c r="G190" s="80"/>
      <c r="H190" s="80"/>
    </row>
    <row r="191" spans="6:8" ht="12.75">
      <c r="F191" s="80"/>
      <c r="G191" s="80"/>
      <c r="H191" s="80"/>
    </row>
    <row r="192" spans="6:8" ht="12.75">
      <c r="F192" s="80"/>
      <c r="G192" s="80"/>
      <c r="H192" s="80"/>
    </row>
    <row r="193" spans="6:8" ht="12.75">
      <c r="F193" s="80"/>
      <c r="G193" s="80"/>
      <c r="H193" s="80"/>
    </row>
    <row r="194" spans="6:8" ht="12.75">
      <c r="F194" s="80"/>
      <c r="G194" s="80"/>
      <c r="H194" s="80"/>
    </row>
    <row r="195" spans="6:8" ht="12.75">
      <c r="F195" s="80"/>
      <c r="G195" s="80"/>
      <c r="H195" s="80"/>
    </row>
    <row r="196" spans="6:8" ht="12.75">
      <c r="F196" s="80"/>
      <c r="G196" s="80"/>
      <c r="H196" s="80"/>
    </row>
    <row r="197" spans="6:8" ht="12.75">
      <c r="F197" s="80"/>
      <c r="G197" s="80"/>
      <c r="H197" s="80"/>
    </row>
    <row r="198" spans="6:8" ht="12.75">
      <c r="F198" s="80"/>
      <c r="G198" s="80"/>
      <c r="H198" s="80"/>
    </row>
    <row r="199" spans="6:8" ht="12.75">
      <c r="F199" s="80"/>
      <c r="G199" s="80"/>
      <c r="H199" s="80"/>
    </row>
    <row r="200" spans="6:8" ht="12.75">
      <c r="F200" s="80"/>
      <c r="G200" s="80"/>
      <c r="H200" s="80"/>
    </row>
    <row r="201" spans="6:8" ht="12.75">
      <c r="F201" s="80"/>
      <c r="G201" s="80"/>
      <c r="H201" s="80"/>
    </row>
    <row r="202" spans="6:8" ht="12.75">
      <c r="F202" s="80"/>
      <c r="G202" s="80"/>
      <c r="H202" s="80"/>
    </row>
    <row r="203" spans="6:8" ht="12.75">
      <c r="F203" s="80"/>
      <c r="G203" s="80"/>
      <c r="H203" s="80"/>
    </row>
    <row r="204" spans="6:8" ht="12.75">
      <c r="F204" s="80"/>
      <c r="G204" s="80"/>
      <c r="H204" s="80"/>
    </row>
    <row r="205" spans="6:8" ht="12.75">
      <c r="F205" s="80"/>
      <c r="G205" s="80"/>
      <c r="H205" s="80"/>
    </row>
    <row r="206" spans="6:8" ht="12.75">
      <c r="F206" s="80"/>
      <c r="G206" s="80"/>
      <c r="H206" s="80"/>
    </row>
    <row r="207" spans="6:8" ht="12.75">
      <c r="F207" s="80"/>
      <c r="G207" s="80"/>
      <c r="H207" s="80"/>
    </row>
    <row r="208" spans="6:8" ht="12.75">
      <c r="F208" s="80"/>
      <c r="G208" s="80"/>
      <c r="H208" s="80"/>
    </row>
    <row r="209" spans="6:8" ht="12.75">
      <c r="F209" s="80"/>
      <c r="G209" s="80"/>
      <c r="H209" s="80"/>
    </row>
    <row r="210" spans="6:8" ht="12.75">
      <c r="F210" s="80"/>
      <c r="G210" s="80"/>
      <c r="H210" s="80"/>
    </row>
    <row r="211" spans="6:8" ht="12.75">
      <c r="F211" s="80"/>
      <c r="G211" s="80"/>
      <c r="H211" s="80"/>
    </row>
    <row r="212" spans="6:8" ht="12.75">
      <c r="F212" s="80"/>
      <c r="G212" s="80"/>
      <c r="H212" s="80"/>
    </row>
    <row r="213" spans="6:8" ht="12.75">
      <c r="F213" s="80"/>
      <c r="G213" s="80"/>
      <c r="H213" s="80"/>
    </row>
    <row r="214" spans="6:8" ht="12.75">
      <c r="F214" s="80"/>
      <c r="G214" s="80"/>
      <c r="H214" s="80"/>
    </row>
    <row r="215" spans="6:8" ht="12.75">
      <c r="F215" s="80"/>
      <c r="G215" s="80"/>
      <c r="H215" s="80"/>
    </row>
    <row r="216" spans="6:8" ht="12.75">
      <c r="F216" s="80"/>
      <c r="G216" s="80"/>
      <c r="H216" s="80"/>
    </row>
    <row r="217" spans="6:8" ht="12.75">
      <c r="F217" s="80"/>
      <c r="G217" s="80"/>
      <c r="H217" s="80"/>
    </row>
    <row r="218" spans="6:8" ht="12.75">
      <c r="F218" s="80"/>
      <c r="G218" s="80"/>
      <c r="H218" s="80"/>
    </row>
    <row r="219" spans="6:8" ht="12.75">
      <c r="F219" s="80"/>
      <c r="G219" s="80"/>
      <c r="H219" s="80"/>
    </row>
    <row r="220" spans="6:8" ht="12.75">
      <c r="F220" s="80"/>
      <c r="G220" s="80"/>
      <c r="H220" s="80"/>
    </row>
    <row r="221" spans="6:8" ht="12.75">
      <c r="F221" s="80"/>
      <c r="G221" s="80"/>
      <c r="H221" s="80"/>
    </row>
    <row r="222" spans="6:8" ht="12.75">
      <c r="F222" s="80"/>
      <c r="G222" s="80"/>
      <c r="H222" s="80"/>
    </row>
    <row r="223" spans="6:8" ht="12.75">
      <c r="F223" s="80"/>
      <c r="G223" s="80"/>
      <c r="H223" s="80"/>
    </row>
    <row r="224" spans="6:8" ht="12.75">
      <c r="F224" s="80"/>
      <c r="G224" s="80"/>
      <c r="H224" s="80"/>
    </row>
    <row r="225" spans="6:8" ht="12.75">
      <c r="F225" s="80"/>
      <c r="G225" s="80"/>
      <c r="H225" s="80"/>
    </row>
    <row r="226" spans="6:8" ht="12.75">
      <c r="F226" s="80"/>
      <c r="G226" s="80"/>
      <c r="H226" s="80"/>
    </row>
    <row r="227" spans="6:8" ht="12.75">
      <c r="F227" s="80"/>
      <c r="G227" s="80"/>
      <c r="H227" s="80"/>
    </row>
    <row r="228" spans="6:8" ht="12.75">
      <c r="F228" s="80"/>
      <c r="G228" s="80"/>
      <c r="H228" s="80"/>
    </row>
    <row r="229" spans="6:8" ht="12.75">
      <c r="F229" s="80"/>
      <c r="G229" s="80"/>
      <c r="H229" s="80"/>
    </row>
    <row r="230" spans="6:8" ht="12.75">
      <c r="F230" s="80"/>
      <c r="G230" s="80"/>
      <c r="H230" s="80"/>
    </row>
    <row r="231" spans="6:8" ht="12.75">
      <c r="F231" s="80"/>
      <c r="G231" s="80"/>
      <c r="H231" s="80"/>
    </row>
    <row r="232" spans="6:8" ht="12.75">
      <c r="F232" s="80"/>
      <c r="G232" s="80"/>
      <c r="H232" s="80"/>
    </row>
    <row r="233" spans="6:8" ht="12.75">
      <c r="F233" s="80"/>
      <c r="G233" s="80"/>
      <c r="H233" s="80"/>
    </row>
    <row r="234" spans="6:8" ht="12.75">
      <c r="F234" s="80"/>
      <c r="G234" s="80"/>
      <c r="H234" s="80"/>
    </row>
    <row r="235" spans="6:8" ht="12.75">
      <c r="F235" s="80"/>
      <c r="G235" s="80"/>
      <c r="H235" s="80"/>
    </row>
    <row r="236" spans="6:8" ht="12.75">
      <c r="F236" s="80"/>
      <c r="G236" s="80"/>
      <c r="H236" s="80"/>
    </row>
    <row r="237" spans="6:8" ht="12.75">
      <c r="F237" s="80"/>
      <c r="G237" s="80"/>
      <c r="H237" s="80"/>
    </row>
    <row r="238" spans="6:8" ht="12.75">
      <c r="F238" s="80"/>
      <c r="G238" s="80"/>
      <c r="H238" s="80"/>
    </row>
    <row r="239" spans="6:8" ht="12.75">
      <c r="F239" s="80"/>
      <c r="G239" s="80"/>
      <c r="H239" s="80"/>
    </row>
    <row r="240" spans="6:8" ht="12.75">
      <c r="F240" s="80"/>
      <c r="G240" s="80"/>
      <c r="H240" s="80"/>
    </row>
    <row r="241" spans="6:8" ht="12.75">
      <c r="F241" s="80"/>
      <c r="G241" s="80"/>
      <c r="H241" s="80"/>
    </row>
    <row r="242" spans="6:8" ht="12.75">
      <c r="F242" s="80"/>
      <c r="G242" s="80"/>
      <c r="H242" s="80"/>
    </row>
    <row r="243" spans="6:8" ht="12.75">
      <c r="F243" s="80"/>
      <c r="G243" s="80"/>
      <c r="H243" s="80"/>
    </row>
    <row r="244" spans="6:8" ht="12.75">
      <c r="F244" s="80"/>
      <c r="G244" s="80"/>
      <c r="H244" s="80"/>
    </row>
    <row r="245" spans="6:8" ht="12.75">
      <c r="F245" s="80"/>
      <c r="G245" s="80"/>
      <c r="H245" s="80"/>
    </row>
    <row r="246" spans="6:8" ht="12.75">
      <c r="F246" s="80"/>
      <c r="G246" s="80"/>
      <c r="H246" s="80"/>
    </row>
    <row r="247" spans="6:8" ht="12.75">
      <c r="F247" s="80"/>
      <c r="G247" s="80"/>
      <c r="H247" s="80"/>
    </row>
    <row r="248" spans="6:8" ht="12.75">
      <c r="F248" s="80"/>
      <c r="G248" s="80"/>
      <c r="H248" s="80"/>
    </row>
    <row r="249" spans="6:8" ht="12.75">
      <c r="F249" s="80"/>
      <c r="G249" s="80"/>
      <c r="H249" s="80"/>
    </row>
    <row r="250" spans="6:8" ht="12.75">
      <c r="F250" s="80"/>
      <c r="G250" s="80"/>
      <c r="H250" s="80"/>
    </row>
    <row r="251" spans="6:8" ht="12.75">
      <c r="F251" s="80"/>
      <c r="G251" s="80"/>
      <c r="H251" s="80"/>
    </row>
    <row r="252" spans="6:8" ht="12.75">
      <c r="F252" s="80"/>
      <c r="G252" s="80"/>
      <c r="H252" s="80"/>
    </row>
    <row r="253" spans="6:8" ht="12.75">
      <c r="F253" s="80"/>
      <c r="G253" s="80"/>
      <c r="H253" s="80"/>
    </row>
    <row r="254" spans="6:8" ht="12.75">
      <c r="F254" s="80"/>
      <c r="G254" s="80"/>
      <c r="H254" s="80"/>
    </row>
    <row r="255" spans="6:8" ht="12.75">
      <c r="F255" s="80"/>
      <c r="G255" s="80"/>
      <c r="H255" s="80"/>
    </row>
    <row r="256" spans="6:8" ht="12.75">
      <c r="F256" s="80"/>
      <c r="G256" s="80"/>
      <c r="H256" s="80"/>
    </row>
    <row r="257" spans="6:8" ht="12.75">
      <c r="F257" s="80"/>
      <c r="G257" s="80"/>
      <c r="H257" s="80"/>
    </row>
    <row r="258" spans="6:8" ht="12.75">
      <c r="F258" s="80"/>
      <c r="G258" s="80"/>
      <c r="H258" s="80"/>
    </row>
    <row r="259" spans="6:8" ht="12.75">
      <c r="F259" s="80"/>
      <c r="G259" s="80"/>
      <c r="H259" s="80"/>
    </row>
    <row r="260" spans="6:8" ht="12.75">
      <c r="F260" s="80"/>
      <c r="G260" s="80"/>
      <c r="H260" s="80"/>
    </row>
    <row r="261" spans="6:8" ht="12.75">
      <c r="F261" s="80"/>
      <c r="G261" s="80"/>
      <c r="H261" s="80"/>
    </row>
    <row r="262" spans="6:8" ht="12.75">
      <c r="F262" s="80"/>
      <c r="G262" s="80"/>
      <c r="H262" s="80"/>
    </row>
    <row r="263" spans="6:8" ht="12.75">
      <c r="F263" s="80"/>
      <c r="G263" s="80"/>
      <c r="H263" s="80"/>
    </row>
    <row r="264" spans="6:8" ht="12.75">
      <c r="F264" s="80"/>
      <c r="G264" s="80"/>
      <c r="H264" s="80"/>
    </row>
    <row r="265" spans="6:8" ht="12.75">
      <c r="F265" s="80"/>
      <c r="G265" s="80"/>
      <c r="H265" s="80"/>
    </row>
    <row r="266" spans="6:8" ht="12.75">
      <c r="F266" s="80"/>
      <c r="G266" s="80"/>
      <c r="H266" s="80"/>
    </row>
    <row r="267" spans="6:8" ht="12.75">
      <c r="F267" s="80"/>
      <c r="G267" s="80"/>
      <c r="H267" s="80"/>
    </row>
    <row r="268" spans="6:8" ht="12.75">
      <c r="F268" s="80"/>
      <c r="G268" s="80"/>
      <c r="H268" s="80"/>
    </row>
    <row r="269" spans="6:8" ht="12.75">
      <c r="F269" s="80"/>
      <c r="G269" s="80"/>
      <c r="H269" s="80"/>
    </row>
    <row r="270" spans="6:8" ht="12.75">
      <c r="F270" s="80"/>
      <c r="G270" s="80"/>
      <c r="H270" s="80"/>
    </row>
    <row r="271" spans="6:8" ht="12.75">
      <c r="F271" s="80"/>
      <c r="G271" s="80"/>
      <c r="H271" s="80"/>
    </row>
    <row r="272" spans="6:8" ht="12.75">
      <c r="F272" s="80"/>
      <c r="G272" s="80"/>
      <c r="H272" s="80"/>
    </row>
    <row r="273" spans="6:8" ht="12.75">
      <c r="F273" s="80"/>
      <c r="G273" s="80"/>
      <c r="H273" s="80"/>
    </row>
    <row r="274" spans="6:8" ht="12.75">
      <c r="F274" s="80"/>
      <c r="G274" s="80"/>
      <c r="H274" s="80"/>
    </row>
    <row r="275" spans="6:8" ht="12.75">
      <c r="F275" s="80"/>
      <c r="G275" s="80"/>
      <c r="H275" s="80"/>
    </row>
    <row r="276" spans="6:8" ht="12.75">
      <c r="F276" s="80"/>
      <c r="G276" s="80"/>
      <c r="H276" s="80"/>
    </row>
    <row r="277" spans="6:8" ht="12.75">
      <c r="F277" s="80"/>
      <c r="G277" s="80"/>
      <c r="H277" s="80"/>
    </row>
    <row r="278" spans="6:8" ht="12.75">
      <c r="F278" s="80"/>
      <c r="G278" s="80"/>
      <c r="H278" s="80"/>
    </row>
    <row r="279" spans="6:8" ht="12.75">
      <c r="F279" s="80"/>
      <c r="G279" s="80"/>
      <c r="H279" s="80"/>
    </row>
    <row r="280" spans="6:8" ht="12.75">
      <c r="F280" s="80"/>
      <c r="G280" s="80"/>
      <c r="H280" s="80"/>
    </row>
    <row r="281" spans="6:8" ht="12.75">
      <c r="F281" s="80"/>
      <c r="G281" s="80"/>
      <c r="H281" s="80"/>
    </row>
    <row r="282" spans="6:8" ht="12.75">
      <c r="F282" s="80"/>
      <c r="G282" s="80"/>
      <c r="H282" s="80"/>
    </row>
    <row r="283" spans="6:8" ht="12.75">
      <c r="F283" s="80"/>
      <c r="G283" s="80"/>
      <c r="H283" s="80"/>
    </row>
    <row r="284" spans="6:8" ht="12.75">
      <c r="F284" s="80"/>
      <c r="G284" s="80"/>
      <c r="H284" s="80"/>
    </row>
    <row r="285" spans="6:8" ht="12.75">
      <c r="F285" s="80"/>
      <c r="G285" s="80"/>
      <c r="H285" s="80"/>
    </row>
    <row r="286" spans="6:8" ht="12.75">
      <c r="F286" s="80"/>
      <c r="G286" s="80"/>
      <c r="H286" s="80"/>
    </row>
    <row r="287" spans="6:8" ht="12.75">
      <c r="F287" s="80"/>
      <c r="G287" s="80"/>
      <c r="H287" s="80"/>
    </row>
    <row r="288" spans="6:8" ht="12.75">
      <c r="F288" s="80"/>
      <c r="G288" s="80"/>
      <c r="H288" s="80"/>
    </row>
    <row r="289" spans="6:8" ht="12.75">
      <c r="F289" s="80"/>
      <c r="G289" s="80"/>
      <c r="H289" s="80"/>
    </row>
    <row r="290" spans="6:8" ht="12.75">
      <c r="F290" s="80"/>
      <c r="G290" s="80"/>
      <c r="H290" s="80"/>
    </row>
    <row r="291" spans="6:8" ht="12.75">
      <c r="F291" s="80"/>
      <c r="G291" s="80"/>
      <c r="H291" s="80"/>
    </row>
    <row r="292" spans="6:8" ht="12.75">
      <c r="F292" s="80"/>
      <c r="G292" s="80"/>
      <c r="H292" s="80"/>
    </row>
    <row r="293" spans="6:8" ht="12.75">
      <c r="F293" s="80"/>
      <c r="G293" s="80"/>
      <c r="H293" s="80"/>
    </row>
    <row r="294" spans="6:8" ht="12.75">
      <c r="F294" s="80"/>
      <c r="G294" s="80"/>
      <c r="H294" s="80"/>
    </row>
    <row r="295" spans="6:8" ht="12.75">
      <c r="F295" s="80"/>
      <c r="G295" s="80"/>
      <c r="H295" s="80"/>
    </row>
    <row r="296" spans="6:8" ht="12.75">
      <c r="F296" s="80"/>
      <c r="G296" s="80"/>
      <c r="H296" s="80"/>
    </row>
    <row r="297" spans="6:8" ht="12.75">
      <c r="F297" s="80"/>
      <c r="G297" s="80"/>
      <c r="H297" s="80"/>
    </row>
    <row r="298" spans="6:8" ht="12.75">
      <c r="F298" s="80"/>
      <c r="G298" s="80"/>
      <c r="H298" s="80"/>
    </row>
    <row r="299" spans="6:8" ht="12.75">
      <c r="F299" s="80"/>
      <c r="G299" s="80"/>
      <c r="H299" s="80"/>
    </row>
    <row r="300" spans="6:8" ht="12.75">
      <c r="F300" s="80"/>
      <c r="G300" s="80"/>
      <c r="H300" s="80"/>
    </row>
    <row r="301" spans="6:8" ht="12.75">
      <c r="F301" s="80"/>
      <c r="G301" s="80"/>
      <c r="H301" s="80"/>
    </row>
    <row r="302" spans="6:8" ht="12.75">
      <c r="F302" s="80"/>
      <c r="G302" s="80"/>
      <c r="H302" s="80"/>
    </row>
    <row r="303" spans="6:8" ht="12.75">
      <c r="F303" s="80"/>
      <c r="G303" s="80"/>
      <c r="H303" s="80"/>
    </row>
    <row r="304" spans="6:8" ht="12.75">
      <c r="F304" s="80"/>
      <c r="G304" s="80"/>
      <c r="H304" s="80"/>
    </row>
    <row r="305" spans="6:8" ht="12.75">
      <c r="F305" s="80"/>
      <c r="G305" s="80"/>
      <c r="H305" s="80"/>
    </row>
    <row r="306" spans="6:8" ht="12.75">
      <c r="F306" s="80"/>
      <c r="G306" s="80"/>
      <c r="H306" s="80"/>
    </row>
    <row r="307" spans="6:8" ht="12.75">
      <c r="F307" s="80"/>
      <c r="G307" s="80"/>
      <c r="H307" s="80"/>
    </row>
    <row r="308" spans="6:8" ht="12.75">
      <c r="F308" s="80"/>
      <c r="G308" s="80"/>
      <c r="H308" s="80"/>
    </row>
    <row r="309" spans="6:8" ht="12.75">
      <c r="F309" s="80"/>
      <c r="G309" s="80"/>
      <c r="H309" s="80"/>
    </row>
    <row r="310" spans="6:8" ht="12.75">
      <c r="F310" s="80"/>
      <c r="G310" s="80"/>
      <c r="H310" s="80"/>
    </row>
    <row r="311" spans="6:8" ht="12.75">
      <c r="F311" s="80"/>
      <c r="G311" s="80"/>
      <c r="H311" s="80"/>
    </row>
    <row r="312" spans="6:8" ht="12.75">
      <c r="F312" s="80"/>
      <c r="G312" s="80"/>
      <c r="H312" s="80"/>
    </row>
    <row r="313" spans="6:8" ht="12.75">
      <c r="F313" s="80"/>
      <c r="G313" s="80"/>
      <c r="H313" s="80"/>
    </row>
    <row r="314" spans="6:8" ht="12.75">
      <c r="F314" s="80"/>
      <c r="G314" s="80"/>
      <c r="H314" s="80"/>
    </row>
    <row r="315" spans="6:8" ht="12.75">
      <c r="F315" s="80"/>
      <c r="G315" s="80"/>
      <c r="H315" s="80"/>
    </row>
    <row r="316" spans="6:8" ht="12.75">
      <c r="F316" s="80"/>
      <c r="G316" s="80"/>
      <c r="H316" s="80"/>
    </row>
    <row r="317" spans="6:8" ht="12.75">
      <c r="F317" s="80"/>
      <c r="G317" s="80"/>
      <c r="H317" s="80"/>
    </row>
    <row r="318" spans="6:8" ht="12.75">
      <c r="F318" s="80"/>
      <c r="G318" s="80"/>
      <c r="H318" s="80"/>
    </row>
    <row r="319" spans="6:8" ht="12.75">
      <c r="F319" s="80"/>
      <c r="G319" s="80"/>
      <c r="H319" s="80"/>
    </row>
    <row r="320" spans="6:8" ht="12.75">
      <c r="F320" s="80"/>
      <c r="G320" s="80"/>
      <c r="H320" s="80"/>
    </row>
    <row r="321" spans="6:8" ht="12.75">
      <c r="F321" s="80"/>
      <c r="G321" s="80"/>
      <c r="H321" s="80"/>
    </row>
    <row r="322" spans="6:8" ht="12.75">
      <c r="F322" s="80"/>
      <c r="G322" s="80"/>
      <c r="H322" s="80"/>
    </row>
    <row r="323" spans="6:8" ht="12.75">
      <c r="F323" s="80"/>
      <c r="G323" s="80"/>
      <c r="H323" s="80"/>
    </row>
    <row r="324" spans="6:8" ht="12.75">
      <c r="F324" s="80"/>
      <c r="G324" s="80"/>
      <c r="H324" s="80"/>
    </row>
    <row r="325" spans="6:8" ht="12.75">
      <c r="F325" s="80"/>
      <c r="G325" s="80"/>
      <c r="H325" s="80"/>
    </row>
    <row r="326" spans="6:8" ht="12.75">
      <c r="F326" s="80"/>
      <c r="G326" s="80"/>
      <c r="H326" s="80"/>
    </row>
    <row r="327" spans="6:8" ht="12.75">
      <c r="F327" s="80"/>
      <c r="G327" s="80"/>
      <c r="H327" s="80"/>
    </row>
    <row r="328" spans="6:8" ht="12.75">
      <c r="F328" s="80"/>
      <c r="G328" s="80"/>
      <c r="H328" s="80"/>
    </row>
    <row r="329" spans="6:8" ht="12.75">
      <c r="F329" s="80"/>
      <c r="G329" s="80"/>
      <c r="H329" s="80"/>
    </row>
    <row r="330" spans="6:8" ht="12.75">
      <c r="F330" s="80"/>
      <c r="G330" s="80"/>
      <c r="H330" s="80"/>
    </row>
    <row r="331" spans="6:8" ht="12.75">
      <c r="F331" s="80"/>
      <c r="G331" s="80"/>
      <c r="H331" s="80"/>
    </row>
    <row r="332" spans="6:8" ht="12.75">
      <c r="F332" s="80"/>
      <c r="G332" s="80"/>
      <c r="H332" s="80"/>
    </row>
    <row r="333" spans="6:8" ht="12.75">
      <c r="F333" s="80"/>
      <c r="G333" s="80"/>
      <c r="H333" s="80"/>
    </row>
    <row r="334" spans="6:8" ht="12.75">
      <c r="F334" s="80"/>
      <c r="G334" s="80"/>
      <c r="H334" s="80"/>
    </row>
    <row r="335" spans="6:8" ht="12.75">
      <c r="F335" s="80"/>
      <c r="G335" s="80"/>
      <c r="H335" s="80"/>
    </row>
    <row r="336" spans="6:8" ht="12.75">
      <c r="F336" s="80"/>
      <c r="G336" s="80"/>
      <c r="H336" s="80"/>
    </row>
    <row r="337" spans="6:8" ht="12.75">
      <c r="F337" s="80"/>
      <c r="G337" s="80"/>
      <c r="H337" s="80"/>
    </row>
    <row r="338" spans="6:8" ht="12.75">
      <c r="F338" s="80"/>
      <c r="G338" s="80"/>
      <c r="H338" s="80"/>
    </row>
    <row r="339" spans="6:8" ht="12.75">
      <c r="F339" s="80"/>
      <c r="G339" s="80"/>
      <c r="H339" s="80"/>
    </row>
    <row r="340" spans="6:8" ht="12.75">
      <c r="F340" s="80"/>
      <c r="G340" s="80"/>
      <c r="H340" s="80"/>
    </row>
    <row r="341" spans="6:8" ht="12.75">
      <c r="F341" s="80"/>
      <c r="G341" s="80"/>
      <c r="H341" s="80"/>
    </row>
    <row r="342" spans="6:8" ht="12.75">
      <c r="F342" s="80"/>
      <c r="G342" s="80"/>
      <c r="H342" s="80"/>
    </row>
    <row r="343" spans="6:8" ht="12.75">
      <c r="F343" s="80"/>
      <c r="G343" s="80"/>
      <c r="H343" s="80"/>
    </row>
    <row r="344" spans="6:8" ht="12.75">
      <c r="F344" s="80"/>
      <c r="G344" s="80"/>
      <c r="H344" s="80"/>
    </row>
    <row r="345" spans="6:8" ht="12.75">
      <c r="F345" s="80"/>
      <c r="G345" s="80"/>
      <c r="H345" s="80"/>
    </row>
    <row r="346" spans="6:8" ht="12.75">
      <c r="F346" s="80"/>
      <c r="G346" s="80"/>
      <c r="H346" s="80"/>
    </row>
    <row r="347" spans="6:8" ht="12.75">
      <c r="F347" s="80"/>
      <c r="G347" s="80"/>
      <c r="H347" s="80"/>
    </row>
    <row r="348" spans="6:8" ht="12.75">
      <c r="F348" s="80"/>
      <c r="G348" s="80"/>
      <c r="H348" s="80"/>
    </row>
    <row r="349" spans="6:8" ht="12.75">
      <c r="F349" s="80"/>
      <c r="G349" s="80"/>
      <c r="H349" s="80"/>
    </row>
    <row r="350" spans="6:8" ht="12.75">
      <c r="F350" s="80"/>
      <c r="G350" s="80"/>
      <c r="H350" s="80"/>
    </row>
    <row r="351" spans="6:8" ht="12.75">
      <c r="F351" s="80"/>
      <c r="G351" s="80"/>
      <c r="H351" s="80"/>
    </row>
    <row r="352" spans="6:8" ht="12.75">
      <c r="F352" s="80"/>
      <c r="G352" s="80"/>
      <c r="H352" s="80"/>
    </row>
    <row r="353" spans="6:8" ht="12.75">
      <c r="F353" s="80"/>
      <c r="G353" s="80"/>
      <c r="H353" s="80"/>
    </row>
    <row r="354" spans="6:8" ht="12.75">
      <c r="F354" s="80"/>
      <c r="G354" s="80"/>
      <c r="H354" s="80"/>
    </row>
    <row r="355" spans="6:8" ht="12.75">
      <c r="F355" s="80"/>
      <c r="G355" s="80"/>
      <c r="H355" s="80"/>
    </row>
    <row r="356" spans="6:8" ht="12.75">
      <c r="F356" s="80"/>
      <c r="G356" s="80"/>
      <c r="H356" s="80"/>
    </row>
    <row r="357" spans="6:8" ht="12.75">
      <c r="F357" s="80"/>
      <c r="G357" s="80"/>
      <c r="H357" s="80"/>
    </row>
    <row r="358" spans="6:8" ht="12.75">
      <c r="F358" s="80"/>
      <c r="G358" s="80"/>
      <c r="H358" s="80"/>
    </row>
    <row r="359" spans="6:8" ht="12.75">
      <c r="F359" s="80"/>
      <c r="G359" s="80"/>
      <c r="H359" s="80"/>
    </row>
    <row r="360" spans="6:8" ht="12.75">
      <c r="F360" s="80"/>
      <c r="G360" s="80"/>
      <c r="H360" s="80"/>
    </row>
    <row r="361" spans="6:8" ht="12.75">
      <c r="F361" s="80"/>
      <c r="G361" s="80"/>
      <c r="H361" s="80"/>
    </row>
    <row r="362" spans="6:8" ht="12.75">
      <c r="F362" s="80"/>
      <c r="G362" s="80"/>
      <c r="H362" s="80"/>
    </row>
    <row r="363" spans="6:8" ht="12.75">
      <c r="F363" s="80"/>
      <c r="G363" s="80"/>
      <c r="H363" s="80"/>
    </row>
    <row r="364" spans="6:8" ht="12.75">
      <c r="F364" s="80"/>
      <c r="G364" s="80"/>
      <c r="H364" s="80"/>
    </row>
    <row r="365" spans="6:8" ht="12.75">
      <c r="F365" s="80"/>
      <c r="G365" s="80"/>
      <c r="H365" s="80"/>
    </row>
    <row r="366" spans="6:8" ht="12.75">
      <c r="F366" s="80"/>
      <c r="G366" s="80"/>
      <c r="H366" s="80"/>
    </row>
    <row r="367" spans="6:8" ht="12.75">
      <c r="F367" s="80"/>
      <c r="G367" s="80"/>
      <c r="H367" s="80"/>
    </row>
    <row r="368" spans="6:8" ht="12.75">
      <c r="F368" s="80"/>
      <c r="G368" s="80"/>
      <c r="H368" s="80"/>
    </row>
    <row r="369" spans="6:8" ht="12.75">
      <c r="F369" s="80"/>
      <c r="G369" s="80"/>
      <c r="H369" s="80"/>
    </row>
    <row r="370" spans="6:8" ht="12.75">
      <c r="F370" s="80"/>
      <c r="G370" s="80"/>
      <c r="H370" s="80"/>
    </row>
    <row r="371" spans="6:8" ht="12.75">
      <c r="F371" s="80"/>
      <c r="G371" s="80"/>
      <c r="H371" s="80"/>
    </row>
    <row r="372" spans="6:8" ht="12.75">
      <c r="F372" s="80"/>
      <c r="G372" s="80"/>
      <c r="H372" s="80"/>
    </row>
    <row r="373" spans="6:8" ht="12.75">
      <c r="F373" s="80"/>
      <c r="G373" s="80"/>
      <c r="H373" s="80"/>
    </row>
    <row r="374" spans="6:8" ht="12.75">
      <c r="F374" s="80"/>
      <c r="G374" s="80"/>
      <c r="H374" s="80"/>
    </row>
    <row r="375" spans="6:8" ht="12.75">
      <c r="F375" s="80"/>
      <c r="G375" s="80"/>
      <c r="H375" s="80"/>
    </row>
    <row r="376" spans="6:8" ht="12.75">
      <c r="F376" s="80"/>
      <c r="G376" s="80"/>
      <c r="H376" s="80"/>
    </row>
    <row r="377" spans="6:8" ht="12.75">
      <c r="F377" s="80"/>
      <c r="G377" s="80"/>
      <c r="H377" s="80"/>
    </row>
    <row r="378" spans="6:8" ht="12.75">
      <c r="F378" s="80"/>
      <c r="G378" s="80"/>
      <c r="H378" s="80"/>
    </row>
    <row r="379" spans="6:8" ht="12.75">
      <c r="F379" s="80"/>
      <c r="G379" s="80"/>
      <c r="H379" s="80"/>
    </row>
    <row r="380" spans="6:8" ht="12.75">
      <c r="F380" s="80"/>
      <c r="G380" s="80"/>
      <c r="H380" s="80"/>
    </row>
    <row r="381" spans="6:8" ht="12.75">
      <c r="F381" s="80"/>
      <c r="G381" s="80"/>
      <c r="H381" s="80"/>
    </row>
  </sheetData>
  <sheetProtection/>
  <mergeCells count="36">
    <mergeCell ref="A2:AE2"/>
    <mergeCell ref="A3:AE3"/>
    <mergeCell ref="J13:T13"/>
    <mergeCell ref="S27:U27"/>
    <mergeCell ref="A16:D16"/>
    <mergeCell ref="A17:B17"/>
    <mergeCell ref="A18:B18"/>
    <mergeCell ref="Y14:Y15"/>
    <mergeCell ref="X14:X15"/>
    <mergeCell ref="O14:S14"/>
    <mergeCell ref="T14:T15"/>
    <mergeCell ref="I14:I15"/>
    <mergeCell ref="S29:T29"/>
    <mergeCell ref="AC14:AC15"/>
    <mergeCell ref="AD14:AD15"/>
    <mergeCell ref="T45:V45"/>
    <mergeCell ref="K27:M27"/>
    <mergeCell ref="K30:L30"/>
    <mergeCell ref="AB14:AB15"/>
    <mergeCell ref="Z14:Z15"/>
    <mergeCell ref="A13:D15"/>
    <mergeCell ref="J14:N14"/>
    <mergeCell ref="F14:F15"/>
    <mergeCell ref="G14:G15"/>
    <mergeCell ref="H14:H15"/>
    <mergeCell ref="E14:E15"/>
    <mergeCell ref="AD1:AE1"/>
    <mergeCell ref="AE13:AE15"/>
    <mergeCell ref="U13:U15"/>
    <mergeCell ref="Z13:AD13"/>
    <mergeCell ref="AA14:AA15"/>
    <mergeCell ref="V14:V15"/>
    <mergeCell ref="W14:W15"/>
    <mergeCell ref="I1:Y1"/>
    <mergeCell ref="E13:I13"/>
    <mergeCell ref="V13:Y13"/>
  </mergeCells>
  <printOptions/>
  <pageMargins left="0.31" right="0.57" top="0.97" bottom="0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2019-01-14T10:20:39Z</cp:lastPrinted>
  <dcterms:created xsi:type="dcterms:W3CDTF">2011-05-06T08:22:34Z</dcterms:created>
  <dcterms:modified xsi:type="dcterms:W3CDTF">2019-01-19T10:07:22Z</dcterms:modified>
  <cp:category/>
  <cp:version/>
  <cp:contentType/>
  <cp:contentStatus/>
</cp:coreProperties>
</file>