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00" yWindow="690" windowWidth="14940" windowHeight="14175"/>
  </bookViews>
  <sheets>
    <sheet name="FAR#4 oct 2019" sheetId="1" r:id="rId1"/>
  </sheets>
  <calcPr calcId="145621"/>
</workbook>
</file>

<file path=xl/calcChain.xml><?xml version="1.0" encoding="utf-8"?>
<calcChain xmlns="http://schemas.openxmlformats.org/spreadsheetml/2006/main">
  <c r="G31" i="1" l="1"/>
  <c r="F21" i="1" l="1"/>
  <c r="H53" i="1"/>
  <c r="N29" i="1" l="1"/>
  <c r="H80" i="1" l="1"/>
  <c r="G82" i="1"/>
  <c r="G83" i="1" s="1"/>
  <c r="F82" i="1"/>
  <c r="F83" i="1" s="1"/>
  <c r="H7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 l="1"/>
  <c r="H52" i="1"/>
  <c r="H51" i="1"/>
  <c r="H37" i="1"/>
  <c r="F36" i="1"/>
  <c r="N28" i="1" s="1"/>
  <c r="N31" i="1" s="1"/>
  <c r="H35" i="1"/>
  <c r="H30" i="1" s="1"/>
  <c r="H34" i="1"/>
  <c r="H33" i="1"/>
  <c r="H32" i="1"/>
  <c r="P30" i="1"/>
  <c r="H29" i="1"/>
  <c r="X24" i="1"/>
  <c r="W24" i="1"/>
  <c r="V24" i="1"/>
  <c r="R24" i="1"/>
  <c r="Q24" i="1"/>
  <c r="P24" i="1"/>
  <c r="O24" i="1"/>
  <c r="M24" i="1"/>
  <c r="L24" i="1"/>
  <c r="K24" i="1"/>
  <c r="J24" i="1"/>
  <c r="H24" i="1"/>
  <c r="G24" i="1"/>
  <c r="AC23" i="1"/>
  <c r="AB23" i="1"/>
  <c r="AA23" i="1"/>
  <c r="Z23" i="1"/>
  <c r="S23" i="1"/>
  <c r="N23" i="1"/>
  <c r="I23" i="1"/>
  <c r="AC22" i="1"/>
  <c r="AB22" i="1"/>
  <c r="AA22" i="1"/>
  <c r="Z22" i="1"/>
  <c r="S22" i="1"/>
  <c r="N22" i="1"/>
  <c r="I22" i="1"/>
  <c r="AC21" i="1"/>
  <c r="AB21" i="1"/>
  <c r="AA21" i="1"/>
  <c r="Z21" i="1"/>
  <c r="S21" i="1"/>
  <c r="N21" i="1"/>
  <c r="I21" i="1"/>
  <c r="AA20" i="1"/>
  <c r="Z20" i="1"/>
  <c r="N20" i="1"/>
  <c r="I20" i="1"/>
  <c r="U20" i="1" s="1"/>
  <c r="AC19" i="1"/>
  <c r="AB19" i="1"/>
  <c r="S19" i="1"/>
  <c r="N19" i="1"/>
  <c r="AC18" i="1"/>
  <c r="AB18" i="1"/>
  <c r="Y18" i="1"/>
  <c r="Y24" i="1" s="1"/>
  <c r="S18" i="1"/>
  <c r="N18" i="1"/>
  <c r="F18" i="1"/>
  <c r="AA18" i="1" s="1"/>
  <c r="E18" i="1"/>
  <c r="Z18" i="1" s="1"/>
  <c r="T22" i="1" l="1"/>
  <c r="U22" i="1" s="1"/>
  <c r="F19" i="1"/>
  <c r="F24" i="1" s="1"/>
  <c r="E19" i="1"/>
  <c r="E24" i="1" s="1"/>
  <c r="AB24" i="1"/>
  <c r="AD23" i="1"/>
  <c r="H82" i="1"/>
  <c r="H83" i="1" s="1"/>
  <c r="G38" i="1" s="1"/>
  <c r="O29" i="1" s="1"/>
  <c r="AC24" i="1"/>
  <c r="N24" i="1"/>
  <c r="T23" i="1"/>
  <c r="U23" i="1" s="1"/>
  <c r="S24" i="1"/>
  <c r="T21" i="1"/>
  <c r="U21" i="1" s="1"/>
  <c r="AD22" i="1"/>
  <c r="T19" i="1"/>
  <c r="AD21" i="1"/>
  <c r="AD20" i="1"/>
  <c r="AD18" i="1"/>
  <c r="T18" i="1"/>
  <c r="I18" i="1"/>
  <c r="F39" i="1"/>
  <c r="G36" i="1" l="1"/>
  <c r="P29" i="1"/>
  <c r="AA19" i="1"/>
  <c r="AA24" i="1" s="1"/>
  <c r="H38" i="1"/>
  <c r="I19" i="1"/>
  <c r="U19" i="1" s="1"/>
  <c r="Z19" i="1"/>
  <c r="Z24" i="1" s="1"/>
  <c r="U18" i="1"/>
  <c r="T24" i="1"/>
  <c r="O28" i="1" l="1"/>
  <c r="O31" i="1" s="1"/>
  <c r="H31" i="1"/>
  <c r="G39" i="1"/>
  <c r="H36" i="1"/>
  <c r="H39" i="1" s="1"/>
  <c r="AD19" i="1"/>
  <c r="AD24" i="1" s="1"/>
  <c r="I24" i="1"/>
  <c r="U24" i="1"/>
  <c r="P28" i="1" l="1"/>
  <c r="P31" i="1" s="1"/>
  <c r="P32" i="1" s="1"/>
  <c r="G40" i="1"/>
</calcChain>
</file>

<file path=xl/sharedStrings.xml><?xml version="1.0" encoding="utf-8"?>
<sst xmlns="http://schemas.openxmlformats.org/spreadsheetml/2006/main" count="134" uniqueCount="110">
  <si>
    <t>FAR No. 4</t>
  </si>
  <si>
    <t>MONTHLY REPORT OF DISBURSEMENTS</t>
  </si>
  <si>
    <t>Department</t>
  </si>
  <si>
    <t>:</t>
  </si>
  <si>
    <t>Department of Interior and Local Government</t>
  </si>
  <si>
    <t>Agency</t>
  </si>
  <si>
    <t>Operating Unit</t>
  </si>
  <si>
    <t xml:space="preserve"> DILG Region 10</t>
  </si>
  <si>
    <t>Organization Code (UACS)</t>
  </si>
  <si>
    <t>14 001 03 00010</t>
  </si>
  <si>
    <t>Funding Source Code (as clustered): _______________________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</si>
  <si>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</si>
  <si>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</si>
  <si>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</si>
  <si>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</si>
  <si>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</si>
  <si>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</si>
  <si>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</si>
  <si>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</si>
  <si>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</si>
  <si>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</si>
  <si>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</si>
  <si>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</si>
  <si>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</si>
  <si>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</si>
  <si>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</si>
  <si>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</si>
  <si>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</si>
  <si>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</si>
  <si>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</si>
  <si>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</si>
  <si>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</si>
  <si>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</si>
  <si>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</si>
  <si>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</si>
  <si>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</si>
  <si>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</si>
  <si>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</si>
  <si>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</si>
  <si>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Notice of Cash Allocation</t>
  </si>
  <si>
    <t>MDS Checks Issued</t>
  </si>
  <si>
    <t>Advice to Debit Account</t>
  </si>
  <si>
    <t>Notice of Transfer Allocation</t>
  </si>
  <si>
    <t>Tax Remittance Advices Issued</t>
  </si>
  <si>
    <t>Cash Disbursement Ceiling</t>
  </si>
  <si>
    <t>Non-Cash Availment Authority</t>
  </si>
  <si>
    <t xml:space="preserve">TOTAL </t>
  </si>
  <si>
    <t>SUMMARY: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</si>
  <si>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</si>
  <si>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</si>
  <si>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</si>
  <si>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</si>
  <si>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</si>
  <si>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</si>
  <si>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 xml:space="preserve">                 Lapsed NCA</t>
  </si>
  <si>
    <t>TRA</t>
  </si>
  <si>
    <t>(Over)/Under spending</t>
  </si>
  <si>
    <t>CDC</t>
  </si>
  <si>
    <t>NCAA</t>
  </si>
  <si>
    <t>Others (CDT, BTr Docs Stamp, etc.)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</si>
  <si>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</si>
  <si>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</si>
  <si>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0"/>
        <rFont val="Calibri"/>
        <family val="2"/>
      </rPr>
      <t xml:space="preserve">   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</si>
  <si>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</si>
  <si>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</si>
  <si>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</si>
  <si>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</si>
  <si>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</si>
  <si>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</si>
  <si>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CEDRIX R. AGUIÑOT</t>
  </si>
  <si>
    <t>ARNEL M. AGABE, CESO IV</t>
  </si>
  <si>
    <t>Accountant III</t>
  </si>
  <si>
    <t>Regional Director</t>
  </si>
  <si>
    <t>lddap/ada</t>
  </si>
  <si>
    <t>ps</t>
  </si>
  <si>
    <t>mooe</t>
  </si>
  <si>
    <t>total</t>
  </si>
  <si>
    <t>slci</t>
  </si>
  <si>
    <t>Previous Report ()</t>
  </si>
  <si>
    <t>This Report (1st Qtr)</t>
  </si>
  <si>
    <t>02-037-20</t>
  </si>
  <si>
    <t>For the month of March 2020</t>
  </si>
  <si>
    <t>03-045-20</t>
  </si>
  <si>
    <t>03-046-20</t>
  </si>
  <si>
    <t>03-048-20</t>
  </si>
  <si>
    <t>03-047-20</t>
  </si>
  <si>
    <t>03-049-20</t>
  </si>
  <si>
    <t>03-050-20</t>
  </si>
  <si>
    <t>03-051-20</t>
  </si>
  <si>
    <t>03-052-20</t>
  </si>
  <si>
    <t>03-053-20</t>
  </si>
  <si>
    <t>03-054-20</t>
  </si>
  <si>
    <t>03-055-20</t>
  </si>
  <si>
    <t>03-056-20</t>
  </si>
  <si>
    <t>03-057-20</t>
  </si>
  <si>
    <t>03-058-20</t>
  </si>
  <si>
    <t>03-059-20</t>
  </si>
  <si>
    <t>03-060-20</t>
  </si>
  <si>
    <t>03-061-20</t>
  </si>
  <si>
    <t>03-062-20</t>
  </si>
  <si>
    <t>03-063-20</t>
  </si>
  <si>
    <t>03-064-20</t>
  </si>
  <si>
    <t>03-065-20</t>
  </si>
  <si>
    <t>03-066-20</t>
  </si>
  <si>
    <t>03-067-20</t>
  </si>
  <si>
    <t>03-068-20</t>
  </si>
  <si>
    <t>03-069-20</t>
  </si>
  <si>
    <t>03-070-20</t>
  </si>
  <si>
    <t>Previous Report (until February)</t>
  </si>
  <si>
    <t>This Report (March)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</si>
</sst>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rgb="FF00000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sz val="8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8"/>
      <color rgb="FFFFFFFF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>
      <alignment vertical="top"/>
    </xf>
    <xf numFmtId="0" fontId="2" fillId="0" borderId="6" xfId="0" applyFont="1" applyBorder="1" applyAlignment="1"/>
    <xf numFmtId="0" fontId="1" fillId="0" borderId="6" xfId="0" applyFont="1" applyBorder="1" applyAlignme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/>
    <xf numFmtId="0" fontId="1" fillId="0" borderId="7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2" fillId="2" borderId="31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3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33" xfId="0" applyNumberFormat="1" applyFont="1" applyBorder="1" applyAlignment="1">
      <alignment horizontal="right"/>
    </xf>
    <xf numFmtId="41" fontId="7" fillId="0" borderId="0" xfId="0" applyNumberFormat="1" applyFont="1" applyAlignment="1">
      <alignment vertical="top"/>
    </xf>
    <xf numFmtId="43" fontId="2" fillId="0" borderId="7" xfId="0" applyNumberFormat="1" applyFont="1" applyBorder="1" applyAlignment="1"/>
    <xf numFmtId="39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5" xfId="0" applyFont="1" applyBorder="1" applyAlignment="1"/>
    <xf numFmtId="39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43" fontId="2" fillId="0" borderId="33" xfId="0" applyNumberFormat="1" applyFont="1" applyBorder="1" applyAlignment="1"/>
    <xf numFmtId="164" fontId="2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3" fontId="9" fillId="0" borderId="0" xfId="0" applyNumberFormat="1" applyFont="1" applyAlignment="1"/>
    <xf numFmtId="4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vertical="top"/>
    </xf>
    <xf numFmtId="0" fontId="9" fillId="0" borderId="0" xfId="0" applyFont="1" applyAlignment="1"/>
    <xf numFmtId="0" fontId="9" fillId="0" borderId="5" xfId="0" applyFont="1" applyBorder="1" applyAlignment="1"/>
    <xf numFmtId="4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left"/>
    </xf>
    <xf numFmtId="0" fontId="1" fillId="0" borderId="36" xfId="0" applyFont="1" applyBorder="1" applyAlignment="1"/>
    <xf numFmtId="0" fontId="2" fillId="0" borderId="37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43" fontId="1" fillId="0" borderId="0" xfId="0" applyNumberFormat="1" applyFont="1" applyAlignment="1" applyProtection="1">
      <alignment horizontal="right"/>
      <protection locked="0"/>
    </xf>
    <xf numFmtId="43" fontId="1" fillId="2" borderId="27" xfId="0" applyNumberFormat="1" applyFont="1" applyFill="1" applyBorder="1" applyAlignment="1" applyProtection="1">
      <alignment horizontal="center"/>
    </xf>
    <xf numFmtId="43" fontId="1" fillId="0" borderId="16" xfId="0" applyNumberFormat="1" applyFont="1" applyBorder="1" applyAlignment="1" applyProtection="1">
      <alignment horizontal="center" vertical="center"/>
    </xf>
    <xf numFmtId="43" fontId="1" fillId="0" borderId="16" xfId="0" applyNumberFormat="1" applyFont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 wrapText="1"/>
    </xf>
    <xf numFmtId="43" fontId="1" fillId="0" borderId="28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39" fontId="1" fillId="0" borderId="0" xfId="0" applyNumberFormat="1" applyFont="1" applyAlignment="1" applyProtection="1">
      <alignment horizontal="right"/>
      <protection locked="0"/>
    </xf>
    <xf numFmtId="43" fontId="1" fillId="0" borderId="0" xfId="0" applyNumberFormat="1" applyFont="1" applyAlignment="1" applyProtection="1">
      <protection locked="0"/>
    </xf>
    <xf numFmtId="43" fontId="1" fillId="0" borderId="6" xfId="0" applyNumberFormat="1" applyFont="1" applyBorder="1" applyAlignment="1" applyProtection="1">
      <protection locked="0"/>
    </xf>
    <xf numFmtId="39" fontId="1" fillId="0" borderId="0" xfId="0" applyNumberFormat="1" applyFont="1" applyAlignment="1" applyProtection="1">
      <protection locked="0"/>
    </xf>
    <xf numFmtId="39" fontId="1" fillId="0" borderId="0" xfId="0" applyNumberFormat="1" applyFont="1" applyAlignment="1" applyProtection="1">
      <alignment horizontal="right"/>
    </xf>
    <xf numFmtId="43" fontId="1" fillId="0" borderId="0" xfId="0" applyNumberFormat="1" applyFont="1" applyAlignment="1" applyProtection="1"/>
    <xf numFmtId="43" fontId="1" fillId="0" borderId="0" xfId="0" applyNumberFormat="1" applyFont="1" applyAlignment="1" applyProtection="1">
      <alignment horizontal="right"/>
    </xf>
    <xf numFmtId="39" fontId="1" fillId="0" borderId="0" xfId="0" applyNumberFormat="1" applyFont="1" applyAlignment="1" applyProtection="1"/>
    <xf numFmtId="0" fontId="2" fillId="0" borderId="6" xfId="0" applyFont="1" applyBorder="1" applyAlignment="1" applyProtection="1">
      <alignment horizontal="center"/>
    </xf>
    <xf numFmtId="43" fontId="2" fillId="0" borderId="6" xfId="0" applyNumberFormat="1" applyFont="1" applyBorder="1" applyAlignment="1" applyProtection="1"/>
    <xf numFmtId="43" fontId="1" fillId="0" borderId="6" xfId="0" applyNumberFormat="1" applyFont="1" applyBorder="1" applyAlignment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protection locked="0"/>
    </xf>
    <xf numFmtId="43" fontId="1" fillId="0" borderId="6" xfId="0" applyNumberFormat="1" applyFont="1" applyBorder="1" applyAlignment="1" applyProtection="1">
      <alignment horizontal="right"/>
    </xf>
    <xf numFmtId="43" fontId="2" fillId="0" borderId="7" xfId="0" applyNumberFormat="1" applyFont="1" applyBorder="1" applyAlignment="1" applyProtection="1">
      <alignment horizontal="right"/>
    </xf>
    <xf numFmtId="43" fontId="1" fillId="0" borderId="16" xfId="0" applyNumberFormat="1" applyFont="1" applyBorder="1" applyAlignment="1" applyProtection="1">
      <protection locked="0"/>
    </xf>
    <xf numFmtId="43" fontId="1" fillId="2" borderId="27" xfId="0" applyNumberFormat="1" applyFont="1" applyFill="1" applyBorder="1" applyAlignment="1" applyProtection="1">
      <protection locked="0"/>
    </xf>
    <xf numFmtId="43" fontId="1" fillId="0" borderId="16" xfId="0" applyNumberFormat="1" applyFont="1" applyBorder="1" applyAlignment="1" applyProtection="1">
      <alignment horizontal="center" vertical="center"/>
      <protection locked="0"/>
    </xf>
    <xf numFmtId="43" fontId="1" fillId="0" borderId="15" xfId="0" applyNumberFormat="1" applyFont="1" applyBorder="1" applyAlignment="1" applyProtection="1">
      <alignment horizontal="center" vertical="center"/>
      <protection locked="0"/>
    </xf>
    <xf numFmtId="43" fontId="1" fillId="0" borderId="0" xfId="1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center"/>
    </xf>
    <xf numFmtId="0" fontId="0" fillId="0" borderId="0" xfId="0" applyFont="1" applyAlignment="1"/>
    <xf numFmtId="43" fontId="1" fillId="0" borderId="0" xfId="1" applyFont="1" applyAlignment="1"/>
    <xf numFmtId="0" fontId="2" fillId="0" borderId="4" xfId="0" applyFont="1" applyBorder="1" applyAlignment="1">
      <alignment horizontal="center"/>
    </xf>
    <xf numFmtId="0" fontId="0" fillId="0" borderId="0" xfId="0" applyFont="1" applyAlignment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2" fillId="0" borderId="1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19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2" xfId="0" applyFont="1" applyBorder="1"/>
    <xf numFmtId="0" fontId="1" fillId="2" borderId="25" xfId="0" applyFont="1" applyFill="1" applyBorder="1" applyAlignment="1">
      <alignment horizontal="left"/>
    </xf>
    <xf numFmtId="0" fontId="3" fillId="0" borderId="26" xfId="0" applyFont="1" applyBorder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42</xdr:row>
      <xdr:rowOff>85725</xdr:rowOff>
    </xdr:from>
    <xdr:ext cx="125730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904875</xdr:colOff>
      <xdr:row>42</xdr:row>
      <xdr:rowOff>95250</xdr:rowOff>
    </xdr:from>
    <xdr:ext cx="1447800" cy="11811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42</xdr:row>
      <xdr:rowOff>152400</xdr:rowOff>
    </xdr:from>
    <xdr:ext cx="1181100" cy="6572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3"/>
  <sheetViews>
    <sheetView tabSelected="1" zoomScale="85" zoomScaleNormal="85" workbookViewId="0">
      <selection activeCell="E32" sqref="E32"/>
    </sheetView>
  </sheetViews>
  <sheetFormatPr defaultColWidth="12.5703125" defaultRowHeight="15" customHeight="1" x14ac:dyDescent="0.2"/>
  <cols>
    <col min="1" max="1" width="4" customWidth="1"/>
    <col min="2" max="2" width="25.85546875" customWidth="1"/>
    <col min="3" max="3" width="2.140625" hidden="1" customWidth="1"/>
    <col min="4" max="4" width="1.140625" customWidth="1"/>
    <col min="5" max="5" width="13.85546875" customWidth="1"/>
    <col min="6" max="6" width="14.5703125" customWidth="1"/>
    <col min="7" max="8" width="14.42578125" customWidth="1"/>
    <col min="9" max="9" width="14.7109375" customWidth="1"/>
    <col min="10" max="10" width="4.140625" customWidth="1"/>
    <col min="11" max="11" width="13.5703125" customWidth="1"/>
    <col min="12" max="12" width="8.140625" customWidth="1"/>
    <col min="13" max="13" width="4.140625" customWidth="1"/>
    <col min="14" max="14" width="14.5703125" customWidth="1"/>
    <col min="15" max="15" width="15" customWidth="1"/>
    <col min="16" max="16" width="14.85546875" customWidth="1"/>
    <col min="17" max="17" width="9.140625" hidden="1" customWidth="1"/>
    <col min="18" max="18" width="9" hidden="1" customWidth="1"/>
    <col min="19" max="19" width="12.85546875" hidden="1" customWidth="1"/>
    <col min="20" max="20" width="13.85546875" customWidth="1"/>
    <col min="21" max="21" width="15" customWidth="1"/>
    <col min="22" max="22" width="6.7109375" hidden="1" customWidth="1"/>
    <col min="23" max="23" width="6" hidden="1" customWidth="1"/>
    <col min="24" max="24" width="0.140625" hidden="1" customWidth="1"/>
    <col min="25" max="25" width="0.7109375" hidden="1" customWidth="1"/>
    <col min="26" max="26" width="13.42578125" customWidth="1"/>
    <col min="27" max="27" width="13.7109375" customWidth="1"/>
    <col min="28" max="28" width="0.140625" hidden="1" customWidth="1"/>
    <col min="29" max="29" width="5.85546875" hidden="1" customWidth="1"/>
    <col min="30" max="30" width="15" customWidth="1"/>
    <col min="31" max="31" width="7.85546875" customWidth="1"/>
  </cols>
  <sheetData>
    <row r="1" spans="1:31" ht="13.5" customHeight="1" x14ac:dyDescent="0.2">
      <c r="A1" s="1"/>
      <c r="B1" s="2"/>
      <c r="C1" s="2"/>
      <c r="D1" s="2"/>
      <c r="E1" s="2"/>
      <c r="F1" s="2"/>
      <c r="G1" s="2"/>
      <c r="H1" s="2"/>
      <c r="I1" s="127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3"/>
      <c r="AA1" s="3"/>
      <c r="AB1" s="3"/>
      <c r="AC1" s="3"/>
      <c r="AD1" s="127" t="s">
        <v>0</v>
      </c>
      <c r="AE1" s="128"/>
    </row>
    <row r="2" spans="1:31" ht="13.5" customHeight="1" x14ac:dyDescent="0.2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1:31" ht="13.5" customHeight="1" x14ac:dyDescent="0.2">
      <c r="A3" s="124" t="s">
        <v>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</row>
    <row r="4" spans="1:31" ht="13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7"/>
    </row>
    <row r="5" spans="1:31" ht="13.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7"/>
    </row>
    <row r="6" spans="1:31" ht="13.5" customHeight="1" x14ac:dyDescent="0.2">
      <c r="A6" s="8" t="s">
        <v>2</v>
      </c>
      <c r="B6" s="5"/>
      <c r="C6" s="6" t="s">
        <v>3</v>
      </c>
      <c r="D6" s="9" t="s">
        <v>4</v>
      </c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3.5" customHeight="1" x14ac:dyDescent="0.2">
      <c r="A7" s="8" t="s">
        <v>5</v>
      </c>
      <c r="B7" s="5"/>
      <c r="C7" s="6" t="s">
        <v>3</v>
      </c>
      <c r="D7" s="12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7"/>
    </row>
    <row r="8" spans="1:31" ht="13.5" customHeight="1" x14ac:dyDescent="0.2">
      <c r="A8" s="8" t="s">
        <v>6</v>
      </c>
      <c r="B8" s="5"/>
      <c r="C8" s="6" t="s">
        <v>3</v>
      </c>
      <c r="D8" s="12" t="s">
        <v>7</v>
      </c>
      <c r="E8" s="13"/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7"/>
    </row>
    <row r="9" spans="1:31" ht="13.5" customHeight="1" x14ac:dyDescent="0.2">
      <c r="A9" s="8" t="s">
        <v>8</v>
      </c>
      <c r="B9" s="5"/>
      <c r="C9" s="6" t="s">
        <v>3</v>
      </c>
      <c r="D9" s="13" t="s">
        <v>9</v>
      </c>
      <c r="E9" s="13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7"/>
    </row>
    <row r="10" spans="1:31" ht="13.5" customHeight="1" x14ac:dyDescent="0.2">
      <c r="A10" s="8" t="s">
        <v>10</v>
      </c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</row>
    <row r="11" spans="1:31" ht="13.5" customHeight="1" x14ac:dyDescent="0.2">
      <c r="A11" s="16"/>
      <c r="B11" s="5"/>
      <c r="C11" s="6"/>
      <c r="D11" s="5" t="s">
        <v>11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</row>
    <row r="12" spans="1:31" ht="13.5" customHeight="1" x14ac:dyDescent="0.2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</row>
    <row r="13" spans="1:31" ht="13.5" customHeight="1" x14ac:dyDescent="0.2">
      <c r="A13" s="135" t="s">
        <v>12</v>
      </c>
      <c r="B13" s="136"/>
      <c r="C13" s="136"/>
      <c r="D13" s="137"/>
      <c r="E13" s="130" t="s">
        <v>13</v>
      </c>
      <c r="F13" s="131"/>
      <c r="G13" s="131"/>
      <c r="H13" s="131"/>
      <c r="I13" s="132"/>
      <c r="J13" s="130" t="s">
        <v>14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43" t="s">
        <v>15</v>
      </c>
      <c r="V13" s="130" t="s">
        <v>16</v>
      </c>
      <c r="W13" s="131"/>
      <c r="X13" s="131"/>
      <c r="Y13" s="132"/>
      <c r="Z13" s="130" t="s">
        <v>17</v>
      </c>
      <c r="AA13" s="131"/>
      <c r="AB13" s="131"/>
      <c r="AC13" s="131"/>
      <c r="AD13" s="132"/>
      <c r="AE13" s="144" t="s">
        <v>18</v>
      </c>
    </row>
    <row r="14" spans="1:31" ht="13.5" customHeight="1" x14ac:dyDescent="0.2">
      <c r="A14" s="138"/>
      <c r="B14" s="125"/>
      <c r="C14" s="125"/>
      <c r="D14" s="139"/>
      <c r="E14" s="133" t="s">
        <v>19</v>
      </c>
      <c r="F14" s="133" t="s">
        <v>20</v>
      </c>
      <c r="G14" s="143" t="s">
        <v>21</v>
      </c>
      <c r="H14" s="133" t="s">
        <v>22</v>
      </c>
      <c r="I14" s="133" t="s">
        <v>23</v>
      </c>
      <c r="J14" s="130" t="s">
        <v>24</v>
      </c>
      <c r="K14" s="131"/>
      <c r="L14" s="131"/>
      <c r="M14" s="131"/>
      <c r="N14" s="132"/>
      <c r="O14" s="130" t="s">
        <v>25</v>
      </c>
      <c r="P14" s="131"/>
      <c r="Q14" s="131"/>
      <c r="R14" s="131"/>
      <c r="S14" s="132"/>
      <c r="T14" s="143" t="s">
        <v>23</v>
      </c>
      <c r="U14" s="153"/>
      <c r="V14" s="133" t="s">
        <v>19</v>
      </c>
      <c r="W14" s="133" t="s">
        <v>20</v>
      </c>
      <c r="X14" s="133" t="s">
        <v>22</v>
      </c>
      <c r="Y14" s="133" t="s">
        <v>23</v>
      </c>
      <c r="Z14" s="133" t="s">
        <v>19</v>
      </c>
      <c r="AA14" s="133" t="s">
        <v>20</v>
      </c>
      <c r="AB14" s="143" t="s">
        <v>21</v>
      </c>
      <c r="AC14" s="133" t="s">
        <v>22</v>
      </c>
      <c r="AD14" s="133" t="s">
        <v>23</v>
      </c>
      <c r="AE14" s="145"/>
    </row>
    <row r="15" spans="1:31" ht="13.5" customHeight="1" x14ac:dyDescent="0.2">
      <c r="A15" s="140"/>
      <c r="B15" s="141"/>
      <c r="C15" s="141"/>
      <c r="D15" s="142"/>
      <c r="E15" s="134"/>
      <c r="F15" s="134"/>
      <c r="G15" s="134"/>
      <c r="H15" s="134"/>
      <c r="I15" s="134"/>
      <c r="J15" s="18" t="s">
        <v>19</v>
      </c>
      <c r="K15" s="18" t="s">
        <v>20</v>
      </c>
      <c r="L15" s="19" t="s">
        <v>21</v>
      </c>
      <c r="M15" s="18" t="s">
        <v>22</v>
      </c>
      <c r="N15" s="18" t="s">
        <v>26</v>
      </c>
      <c r="O15" s="18" t="s">
        <v>19</v>
      </c>
      <c r="P15" s="18" t="s">
        <v>20</v>
      </c>
      <c r="Q15" s="19" t="s">
        <v>21</v>
      </c>
      <c r="R15" s="18" t="s">
        <v>22</v>
      </c>
      <c r="S15" s="18" t="s">
        <v>26</v>
      </c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46"/>
    </row>
    <row r="16" spans="1:31" ht="26.25" customHeight="1" x14ac:dyDescent="0.2">
      <c r="A16" s="149" t="s">
        <v>27</v>
      </c>
      <c r="B16" s="131"/>
      <c r="C16" s="131"/>
      <c r="D16" s="132"/>
      <c r="E16" s="18" t="s">
        <v>28</v>
      </c>
      <c r="F16" s="18" t="s">
        <v>29</v>
      </c>
      <c r="G16" s="18" t="s">
        <v>30</v>
      </c>
      <c r="H16" s="18" t="s">
        <v>31</v>
      </c>
      <c r="I16" s="19" t="s">
        <v>32</v>
      </c>
      <c r="J16" s="18">
        <v>7</v>
      </c>
      <c r="K16" s="18">
        <v>8</v>
      </c>
      <c r="L16" s="18">
        <v>9</v>
      </c>
      <c r="M16" s="18">
        <v>10</v>
      </c>
      <c r="N16" s="19" t="s">
        <v>33</v>
      </c>
      <c r="O16" s="18">
        <v>12</v>
      </c>
      <c r="P16" s="18">
        <v>13</v>
      </c>
      <c r="Q16" s="18">
        <v>14</v>
      </c>
      <c r="R16" s="18">
        <v>15</v>
      </c>
      <c r="S16" s="19" t="s">
        <v>34</v>
      </c>
      <c r="T16" s="18" t="s">
        <v>35</v>
      </c>
      <c r="U16" s="18" t="s">
        <v>36</v>
      </c>
      <c r="V16" s="18">
        <v>19</v>
      </c>
      <c r="W16" s="18">
        <v>20</v>
      </c>
      <c r="X16" s="18">
        <v>21</v>
      </c>
      <c r="Y16" s="19" t="s">
        <v>37</v>
      </c>
      <c r="Z16" s="18">
        <v>23</v>
      </c>
      <c r="AA16" s="18">
        <v>24</v>
      </c>
      <c r="AB16" s="18">
        <v>25</v>
      </c>
      <c r="AC16" s="18">
        <v>26</v>
      </c>
      <c r="AD16" s="19" t="s">
        <v>38</v>
      </c>
      <c r="AE16" s="20">
        <v>28</v>
      </c>
    </row>
    <row r="17" spans="1:31" ht="13.5" customHeight="1" x14ac:dyDescent="0.2">
      <c r="A17" s="147" t="s">
        <v>39</v>
      </c>
      <c r="B17" s="148"/>
      <c r="C17" s="21"/>
      <c r="D17" s="22"/>
      <c r="E17" s="90"/>
      <c r="F17" s="90"/>
      <c r="G17" s="90"/>
      <c r="H17" s="91"/>
      <c r="I17" s="92"/>
      <c r="J17" s="93"/>
      <c r="K17" s="93"/>
      <c r="L17" s="93"/>
      <c r="M17" s="93"/>
      <c r="N17" s="94"/>
      <c r="O17" s="93"/>
      <c r="P17" s="91"/>
      <c r="Q17" s="91"/>
      <c r="R17" s="91"/>
      <c r="S17" s="92"/>
      <c r="T17" s="91"/>
      <c r="U17" s="93"/>
      <c r="V17" s="93"/>
      <c r="W17" s="91"/>
      <c r="X17" s="91"/>
      <c r="Y17" s="92"/>
      <c r="Z17" s="93"/>
      <c r="AA17" s="91"/>
      <c r="AB17" s="91"/>
      <c r="AC17" s="91"/>
      <c r="AD17" s="95"/>
      <c r="AE17" s="96"/>
    </row>
    <row r="18" spans="1:31" ht="13.5" customHeight="1" x14ac:dyDescent="0.2">
      <c r="A18" s="147" t="s">
        <v>40</v>
      </c>
      <c r="B18" s="148"/>
      <c r="C18" s="21"/>
      <c r="D18" s="22"/>
      <c r="E18" s="90">
        <f>F51-J18-O18-V18</f>
        <v>0</v>
      </c>
      <c r="F18" s="90">
        <f>G51-K18-P18-W18-H18</f>
        <v>9440507.2599999998</v>
      </c>
      <c r="G18" s="90"/>
      <c r="H18" s="91"/>
      <c r="I18" s="92">
        <f t="shared" ref="I18:I23" si="0">SUM(E18:H18)</f>
        <v>9440507.2599999998</v>
      </c>
      <c r="J18" s="93"/>
      <c r="K18" s="93"/>
      <c r="L18" s="93"/>
      <c r="M18" s="93"/>
      <c r="N18" s="94">
        <f t="shared" ref="N18:N23" si="1">SUM(J18:M18)</f>
        <v>0</v>
      </c>
      <c r="O18" s="93"/>
      <c r="P18" s="91"/>
      <c r="Q18" s="91"/>
      <c r="R18" s="91"/>
      <c r="S18" s="92">
        <f t="shared" ref="S18:S19" si="2">SUM(O18:R18)</f>
        <v>0</v>
      </c>
      <c r="T18" s="91">
        <f t="shared" ref="T18:T19" si="3">+S18+N18</f>
        <v>0</v>
      </c>
      <c r="U18" s="93">
        <f t="shared" ref="U18:U23" si="4">+T18+I18</f>
        <v>9440507.2599999998</v>
      </c>
      <c r="V18" s="93"/>
      <c r="W18" s="91"/>
      <c r="X18" s="91"/>
      <c r="Y18" s="92">
        <f>SUM(V18:X18)</f>
        <v>0</v>
      </c>
      <c r="Z18" s="93">
        <f t="shared" ref="Z18:Z23" si="5">+E18+J18++O18+V18</f>
        <v>0</v>
      </c>
      <c r="AA18" s="91">
        <f t="shared" ref="AA18:AA23" si="6">+F18+K18+P18+W18</f>
        <v>9440507.2599999998</v>
      </c>
      <c r="AB18" s="91">
        <f t="shared" ref="AB18:AB19" si="7">+G18+L18+Q18</f>
        <v>0</v>
      </c>
      <c r="AC18" s="91">
        <f t="shared" ref="AC18:AC19" si="8">+H18+M18+R18+X18</f>
        <v>0</v>
      </c>
      <c r="AD18" s="95">
        <f t="shared" ref="AD18:AD23" si="9">SUM(Z18:AC18)</f>
        <v>9440507.2599999998</v>
      </c>
      <c r="AE18" s="97"/>
    </row>
    <row r="19" spans="1:31" ht="13.5" customHeight="1" x14ac:dyDescent="0.2">
      <c r="A19" s="23" t="s">
        <v>41</v>
      </c>
      <c r="B19" s="24"/>
      <c r="C19" s="21"/>
      <c r="D19" s="22"/>
      <c r="E19" s="90">
        <f>F83-J19-O19-V19-E20-E18</f>
        <v>20802169.650000002</v>
      </c>
      <c r="F19" s="90">
        <f>G83-K19-P19-W19-H19-F20-F18-G18</f>
        <v>6730336.2099999972</v>
      </c>
      <c r="G19" s="91"/>
      <c r="H19" s="91">
        <v>3448024.78</v>
      </c>
      <c r="I19" s="92">
        <f t="shared" si="0"/>
        <v>30980530.640000001</v>
      </c>
      <c r="J19" s="93"/>
      <c r="K19" s="119">
        <v>202139.1</v>
      </c>
      <c r="L19" s="93"/>
      <c r="M19" s="93"/>
      <c r="N19" s="94">
        <f t="shared" si="1"/>
        <v>202139.1</v>
      </c>
      <c r="O19" s="93"/>
      <c r="P19" s="118"/>
      <c r="Q19" s="91"/>
      <c r="R19" s="91"/>
      <c r="S19" s="92">
        <f t="shared" si="2"/>
        <v>0</v>
      </c>
      <c r="T19" s="91">
        <f t="shared" si="3"/>
        <v>202139.1</v>
      </c>
      <c r="U19" s="93">
        <f t="shared" si="4"/>
        <v>31182669.740000002</v>
      </c>
      <c r="V19" s="93"/>
      <c r="W19" s="91"/>
      <c r="X19" s="91"/>
      <c r="Y19" s="92"/>
      <c r="Z19" s="93">
        <f t="shared" si="5"/>
        <v>20802169.650000002</v>
      </c>
      <c r="AA19" s="91">
        <f t="shared" si="6"/>
        <v>6932475.3099999968</v>
      </c>
      <c r="AB19" s="91">
        <f t="shared" si="7"/>
        <v>0</v>
      </c>
      <c r="AC19" s="91">
        <f t="shared" si="8"/>
        <v>3448024.78</v>
      </c>
      <c r="AD19" s="95">
        <f t="shared" si="9"/>
        <v>31182669.740000002</v>
      </c>
      <c r="AE19" s="97"/>
    </row>
    <row r="20" spans="1:31" ht="13.5" customHeight="1" x14ac:dyDescent="0.2">
      <c r="A20" s="147" t="s">
        <v>42</v>
      </c>
      <c r="B20" s="148"/>
      <c r="C20" s="21"/>
      <c r="D20" s="22"/>
      <c r="E20" s="90"/>
      <c r="F20" s="90"/>
      <c r="G20" s="91"/>
      <c r="H20" s="91"/>
      <c r="I20" s="92">
        <f t="shared" si="0"/>
        <v>0</v>
      </c>
      <c r="J20" s="93"/>
      <c r="K20" s="93"/>
      <c r="L20" s="93"/>
      <c r="M20" s="93"/>
      <c r="N20" s="94">
        <f t="shared" si="1"/>
        <v>0</v>
      </c>
      <c r="O20" s="93"/>
      <c r="P20" s="91"/>
      <c r="Q20" s="91"/>
      <c r="R20" s="91"/>
      <c r="S20" s="92"/>
      <c r="T20" s="91"/>
      <c r="U20" s="93">
        <f t="shared" si="4"/>
        <v>0</v>
      </c>
      <c r="V20" s="93"/>
      <c r="W20" s="91"/>
      <c r="X20" s="91"/>
      <c r="Y20" s="92"/>
      <c r="Z20" s="93">
        <f t="shared" si="5"/>
        <v>0</v>
      </c>
      <c r="AA20" s="91">
        <f t="shared" si="6"/>
        <v>0</v>
      </c>
      <c r="AB20" s="91"/>
      <c r="AC20" s="91"/>
      <c r="AD20" s="95">
        <f t="shared" si="9"/>
        <v>0</v>
      </c>
      <c r="AE20" s="97"/>
    </row>
    <row r="21" spans="1:31" ht="13.5" customHeight="1" x14ac:dyDescent="0.2">
      <c r="A21" s="23" t="s">
        <v>43</v>
      </c>
      <c r="B21" s="24"/>
      <c r="C21" s="21"/>
      <c r="D21" s="22"/>
      <c r="E21" s="116">
        <v>1637510.75</v>
      </c>
      <c r="F21" s="117">
        <f>465152.49+132717.16-H21</f>
        <v>402698.43000000005</v>
      </c>
      <c r="G21" s="118"/>
      <c r="H21" s="118">
        <v>195171.22</v>
      </c>
      <c r="I21" s="92">
        <f t="shared" si="0"/>
        <v>2235380.4000000004</v>
      </c>
      <c r="J21" s="93"/>
      <c r="K21" s="93"/>
      <c r="L21" s="93"/>
      <c r="M21" s="93"/>
      <c r="N21" s="94">
        <f t="shared" si="1"/>
        <v>0</v>
      </c>
      <c r="O21" s="93"/>
      <c r="P21" s="91"/>
      <c r="Q21" s="91"/>
      <c r="R21" s="91"/>
      <c r="S21" s="92">
        <f t="shared" ref="S21:S23" si="10">SUM(O21:R21)</f>
        <v>0</v>
      </c>
      <c r="T21" s="91">
        <f t="shared" ref="T21:T23" si="11">+S21+N21</f>
        <v>0</v>
      </c>
      <c r="U21" s="93">
        <f t="shared" si="4"/>
        <v>2235380.4000000004</v>
      </c>
      <c r="V21" s="93"/>
      <c r="W21" s="91"/>
      <c r="X21" s="91"/>
      <c r="Y21" s="92"/>
      <c r="Z21" s="93">
        <f t="shared" si="5"/>
        <v>1637510.75</v>
      </c>
      <c r="AA21" s="91">
        <f t="shared" si="6"/>
        <v>402698.43000000005</v>
      </c>
      <c r="AB21" s="91">
        <f t="shared" ref="AB21:AB23" si="12">+G21+L21+Q21</f>
        <v>0</v>
      </c>
      <c r="AC21" s="91">
        <f t="shared" ref="AC21:AC23" si="13">+H21+M21+R21+X21</f>
        <v>195171.22</v>
      </c>
      <c r="AD21" s="95">
        <f t="shared" si="9"/>
        <v>2235380.4000000004</v>
      </c>
      <c r="AE21" s="97"/>
    </row>
    <row r="22" spans="1:31" ht="13.5" customHeight="1" x14ac:dyDescent="0.2">
      <c r="A22" s="23" t="s">
        <v>44</v>
      </c>
      <c r="B22" s="24"/>
      <c r="C22" s="21"/>
      <c r="D22" s="22"/>
      <c r="E22" s="91"/>
      <c r="F22" s="91"/>
      <c r="G22" s="91"/>
      <c r="H22" s="91"/>
      <c r="I22" s="92">
        <f t="shared" si="0"/>
        <v>0</v>
      </c>
      <c r="J22" s="93"/>
      <c r="K22" s="93"/>
      <c r="L22" s="93"/>
      <c r="M22" s="93"/>
      <c r="N22" s="94">
        <f t="shared" si="1"/>
        <v>0</v>
      </c>
      <c r="O22" s="93"/>
      <c r="P22" s="91"/>
      <c r="Q22" s="91"/>
      <c r="R22" s="91"/>
      <c r="S22" s="92">
        <f t="shared" si="10"/>
        <v>0</v>
      </c>
      <c r="T22" s="91">
        <f t="shared" si="11"/>
        <v>0</v>
      </c>
      <c r="U22" s="93">
        <f t="shared" si="4"/>
        <v>0</v>
      </c>
      <c r="V22" s="93"/>
      <c r="W22" s="91"/>
      <c r="X22" s="91"/>
      <c r="Y22" s="92"/>
      <c r="Z22" s="93">
        <f t="shared" si="5"/>
        <v>0</v>
      </c>
      <c r="AA22" s="91">
        <f t="shared" si="6"/>
        <v>0</v>
      </c>
      <c r="AB22" s="91">
        <f t="shared" si="12"/>
        <v>0</v>
      </c>
      <c r="AC22" s="91">
        <f t="shared" si="13"/>
        <v>0</v>
      </c>
      <c r="AD22" s="95">
        <f t="shared" si="9"/>
        <v>0</v>
      </c>
      <c r="AE22" s="97"/>
    </row>
    <row r="23" spans="1:31" ht="13.5" customHeight="1" x14ac:dyDescent="0.2">
      <c r="A23" s="23" t="s">
        <v>45</v>
      </c>
      <c r="B23" s="24"/>
      <c r="C23" s="21"/>
      <c r="D23" s="22"/>
      <c r="E23" s="91"/>
      <c r="F23" s="91"/>
      <c r="G23" s="91"/>
      <c r="H23" s="91"/>
      <c r="I23" s="92">
        <f t="shared" si="0"/>
        <v>0</v>
      </c>
      <c r="J23" s="93"/>
      <c r="K23" s="93"/>
      <c r="L23" s="93"/>
      <c r="M23" s="93"/>
      <c r="N23" s="94">
        <f t="shared" si="1"/>
        <v>0</v>
      </c>
      <c r="O23" s="93"/>
      <c r="P23" s="91"/>
      <c r="Q23" s="91"/>
      <c r="R23" s="91"/>
      <c r="S23" s="92">
        <f t="shared" si="10"/>
        <v>0</v>
      </c>
      <c r="T23" s="91">
        <f t="shared" si="11"/>
        <v>0</v>
      </c>
      <c r="U23" s="93">
        <f t="shared" si="4"/>
        <v>0</v>
      </c>
      <c r="V23" s="93"/>
      <c r="W23" s="91"/>
      <c r="X23" s="91"/>
      <c r="Y23" s="92"/>
      <c r="Z23" s="93">
        <f t="shared" si="5"/>
        <v>0</v>
      </c>
      <c r="AA23" s="91">
        <f t="shared" si="6"/>
        <v>0</v>
      </c>
      <c r="AB23" s="91">
        <f t="shared" si="12"/>
        <v>0</v>
      </c>
      <c r="AC23" s="91">
        <f t="shared" si="13"/>
        <v>0</v>
      </c>
      <c r="AD23" s="95">
        <f t="shared" si="9"/>
        <v>0</v>
      </c>
      <c r="AE23" s="98"/>
    </row>
    <row r="24" spans="1:31" ht="13.5" customHeight="1" x14ac:dyDescent="0.2">
      <c r="A24" s="25"/>
      <c r="B24" s="26" t="s">
        <v>46</v>
      </c>
      <c r="C24" s="27"/>
      <c r="D24" s="28"/>
      <c r="E24" s="29">
        <f t="shared" ref="E24:AD24" si="14">SUM(E17:E23)</f>
        <v>22439680.400000002</v>
      </c>
      <c r="F24" s="29">
        <f t="shared" si="14"/>
        <v>16573541.899999997</v>
      </c>
      <c r="G24" s="29">
        <f t="shared" si="14"/>
        <v>0</v>
      </c>
      <c r="H24" s="29">
        <f t="shared" si="14"/>
        <v>3643196</v>
      </c>
      <c r="I24" s="29">
        <f t="shared" si="14"/>
        <v>42656418.299999997</v>
      </c>
      <c r="J24" s="29">
        <f t="shared" si="14"/>
        <v>0</v>
      </c>
      <c r="K24" s="29">
        <f t="shared" si="14"/>
        <v>202139.1</v>
      </c>
      <c r="L24" s="29">
        <f t="shared" si="14"/>
        <v>0</v>
      </c>
      <c r="M24" s="29">
        <f t="shared" si="14"/>
        <v>0</v>
      </c>
      <c r="N24" s="29">
        <f t="shared" si="14"/>
        <v>202139.1</v>
      </c>
      <c r="O24" s="29">
        <f t="shared" si="14"/>
        <v>0</v>
      </c>
      <c r="P24" s="29">
        <f t="shared" si="14"/>
        <v>0</v>
      </c>
      <c r="Q24" s="29">
        <f t="shared" si="14"/>
        <v>0</v>
      </c>
      <c r="R24" s="29">
        <f t="shared" si="14"/>
        <v>0</v>
      </c>
      <c r="S24" s="29">
        <f t="shared" si="14"/>
        <v>0</v>
      </c>
      <c r="T24" s="29">
        <f t="shared" si="14"/>
        <v>202139.1</v>
      </c>
      <c r="U24" s="29">
        <f t="shared" si="14"/>
        <v>42858557.399999999</v>
      </c>
      <c r="V24" s="29">
        <f t="shared" si="14"/>
        <v>0</v>
      </c>
      <c r="W24" s="29">
        <f t="shared" si="14"/>
        <v>0</v>
      </c>
      <c r="X24" s="29">
        <f t="shared" si="14"/>
        <v>0</v>
      </c>
      <c r="Y24" s="29">
        <f t="shared" si="14"/>
        <v>0</v>
      </c>
      <c r="Z24" s="29">
        <f t="shared" si="14"/>
        <v>22439680.400000002</v>
      </c>
      <c r="AA24" s="29">
        <f t="shared" si="14"/>
        <v>16775680.999999996</v>
      </c>
      <c r="AB24" s="29">
        <f t="shared" si="14"/>
        <v>0</v>
      </c>
      <c r="AC24" s="29">
        <f t="shared" si="14"/>
        <v>3643196</v>
      </c>
      <c r="AD24" s="29">
        <f t="shared" si="14"/>
        <v>42858557.399999999</v>
      </c>
      <c r="AE24" s="17"/>
    </row>
    <row r="25" spans="1:31" ht="13.5" customHeight="1" x14ac:dyDescent="0.2">
      <c r="A25" s="3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3"/>
      <c r="V25" s="2"/>
      <c r="W25" s="2"/>
      <c r="X25" s="2"/>
      <c r="Y25" s="2"/>
      <c r="Z25" s="2"/>
      <c r="AA25" s="2"/>
      <c r="AB25" s="2"/>
      <c r="AC25" s="2"/>
      <c r="AD25" s="34"/>
      <c r="AE25" s="35"/>
    </row>
    <row r="26" spans="1:31" ht="13.5" customHeight="1" x14ac:dyDescent="0.2">
      <c r="A26" s="8"/>
      <c r="B26" s="36" t="s">
        <v>47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6"/>
      <c r="V26" s="5"/>
      <c r="W26" s="5"/>
      <c r="X26" s="5"/>
      <c r="Y26" s="5"/>
      <c r="Z26" s="5"/>
      <c r="AA26" s="5"/>
      <c r="AB26" s="5"/>
      <c r="AC26" s="5"/>
      <c r="AD26" s="5"/>
      <c r="AE26" s="7"/>
    </row>
    <row r="27" spans="1:31" ht="29.25" customHeight="1" x14ac:dyDescent="0.2">
      <c r="A27" s="38"/>
      <c r="B27" s="39"/>
      <c r="C27" s="39"/>
      <c r="D27" s="39"/>
      <c r="E27" s="40"/>
      <c r="F27" s="41" t="s">
        <v>108</v>
      </c>
      <c r="G27" s="41" t="s">
        <v>109</v>
      </c>
      <c r="H27" s="41" t="s">
        <v>48</v>
      </c>
      <c r="I27" s="40"/>
      <c r="J27" s="40"/>
      <c r="K27" s="42"/>
      <c r="L27" s="42"/>
      <c r="M27" s="42"/>
      <c r="N27" s="41" t="s">
        <v>78</v>
      </c>
      <c r="O27" s="41" t="s">
        <v>79</v>
      </c>
      <c r="P27" s="41" t="s">
        <v>48</v>
      </c>
      <c r="Q27" s="42"/>
      <c r="R27" s="42"/>
      <c r="S27" s="42"/>
      <c r="T27" s="42"/>
      <c r="U27" s="42"/>
      <c r="V27" s="40"/>
      <c r="W27" s="40"/>
      <c r="X27" s="40"/>
      <c r="Y27" s="40"/>
      <c r="Z27" s="40"/>
      <c r="AA27" s="40"/>
      <c r="AB27" s="40"/>
      <c r="AC27" s="43"/>
      <c r="AD27" s="44"/>
      <c r="AE27" s="45"/>
    </row>
    <row r="28" spans="1:31" ht="13.5" customHeight="1" x14ac:dyDescent="0.2">
      <c r="A28" s="8"/>
      <c r="B28" s="46" t="s">
        <v>49</v>
      </c>
      <c r="C28" s="36"/>
      <c r="D28" s="46"/>
      <c r="E28" s="37"/>
      <c r="F28" s="47"/>
      <c r="G28" s="47"/>
      <c r="H28" s="89"/>
      <c r="I28" s="49"/>
      <c r="J28" s="49"/>
      <c r="K28" s="151" t="s">
        <v>50</v>
      </c>
      <c r="L28" s="125"/>
      <c r="M28" s="125"/>
      <c r="N28" s="100">
        <f>+F36</f>
        <v>48568541.980000004</v>
      </c>
      <c r="O28" s="89">
        <f>+G36</f>
        <v>25304994.100000001</v>
      </c>
      <c r="P28" s="48">
        <f t="shared" ref="P28:P30" si="15">+N28+O28</f>
        <v>73873536.080000013</v>
      </c>
      <c r="Q28" s="5"/>
      <c r="R28" s="51"/>
      <c r="S28" s="151"/>
      <c r="T28" s="125"/>
      <c r="U28" s="125"/>
      <c r="V28" s="48"/>
      <c r="W28" s="48"/>
      <c r="X28" s="48"/>
      <c r="Y28" s="47"/>
      <c r="Z28" s="5"/>
      <c r="AA28" s="5"/>
      <c r="AB28" s="5"/>
      <c r="AC28" s="5"/>
      <c r="AD28" s="5"/>
      <c r="AE28" s="7"/>
    </row>
    <row r="29" spans="1:31" ht="13.5" customHeight="1" x14ac:dyDescent="0.2">
      <c r="A29" s="8"/>
      <c r="B29" s="46" t="s">
        <v>51</v>
      </c>
      <c r="C29" s="36"/>
      <c r="D29" s="46"/>
      <c r="E29" s="37"/>
      <c r="F29" s="103">
        <v>44895792.210000001</v>
      </c>
      <c r="G29" s="100">
        <v>23069613.699999999</v>
      </c>
      <c r="H29" s="105">
        <f>+F29+G29</f>
        <v>67965405.909999996</v>
      </c>
      <c r="I29" s="52"/>
      <c r="J29" s="49"/>
      <c r="K29" s="53" t="s">
        <v>52</v>
      </c>
      <c r="L29" s="53"/>
      <c r="M29" s="51"/>
      <c r="N29" s="100">
        <f>+F38</f>
        <v>27333998.02</v>
      </c>
      <c r="O29" s="89">
        <f>+G38</f>
        <v>40623177</v>
      </c>
      <c r="P29" s="48">
        <f t="shared" si="15"/>
        <v>67957175.019999996</v>
      </c>
      <c r="Q29" s="5"/>
      <c r="R29" s="51"/>
      <c r="S29" s="53"/>
      <c r="T29" s="53"/>
      <c r="U29" s="51"/>
      <c r="V29" s="48"/>
      <c r="W29" s="48"/>
      <c r="X29" s="48"/>
      <c r="Y29" s="47"/>
      <c r="Z29" s="5"/>
      <c r="AA29" s="5"/>
      <c r="AB29" s="5"/>
      <c r="AC29" s="5"/>
      <c r="AD29" s="46"/>
      <c r="AE29" s="7"/>
    </row>
    <row r="30" spans="1:31" ht="13.5" customHeight="1" x14ac:dyDescent="0.2">
      <c r="A30" s="8"/>
      <c r="B30" s="46" t="s">
        <v>53</v>
      </c>
      <c r="C30" s="36"/>
      <c r="D30" s="46"/>
      <c r="E30" s="37"/>
      <c r="F30" s="103">
        <v>0</v>
      </c>
      <c r="G30" s="104"/>
      <c r="H30" s="89">
        <f>+F30+H35</f>
        <v>0</v>
      </c>
      <c r="I30" s="52"/>
      <c r="J30" s="49"/>
      <c r="K30" s="53" t="s">
        <v>54</v>
      </c>
      <c r="L30" s="53"/>
      <c r="M30" s="51"/>
      <c r="N30" s="120"/>
      <c r="O30" s="89">
        <v>8230.89</v>
      </c>
      <c r="P30" s="48">
        <f t="shared" si="15"/>
        <v>8230.89</v>
      </c>
      <c r="Q30" s="5"/>
      <c r="R30" s="51"/>
      <c r="S30" s="152"/>
      <c r="T30" s="125"/>
      <c r="U30" s="55"/>
      <c r="V30" s="56"/>
      <c r="W30" s="56"/>
      <c r="X30" s="56"/>
      <c r="Y30" s="47"/>
      <c r="Z30" s="5"/>
      <c r="AA30" s="5"/>
      <c r="AB30" s="5"/>
      <c r="AC30" s="5"/>
      <c r="AD30" s="46"/>
      <c r="AE30" s="7"/>
    </row>
    <row r="31" spans="1:31" ht="13.5" customHeight="1" x14ac:dyDescent="0.2">
      <c r="A31" s="8"/>
      <c r="B31" s="46" t="s">
        <v>55</v>
      </c>
      <c r="C31" s="36"/>
      <c r="D31" s="46"/>
      <c r="E31" s="37"/>
      <c r="F31" s="103">
        <v>3672749.77</v>
      </c>
      <c r="G31" s="104">
        <f>+AD21</f>
        <v>2235380.4000000004</v>
      </c>
      <c r="H31" s="105">
        <f t="shared" ref="H31:H38" si="16">+F31+G31</f>
        <v>5908130.1699999999</v>
      </c>
      <c r="I31" s="52"/>
      <c r="J31" s="49"/>
      <c r="K31" s="152" t="s">
        <v>56</v>
      </c>
      <c r="L31" s="125"/>
      <c r="M31" s="55"/>
      <c r="N31" s="57">
        <f>+N28-N29-N30</f>
        <v>21234543.960000005</v>
      </c>
      <c r="O31" s="57">
        <f>+O28-O29-O35</f>
        <v>-15318182.899999999</v>
      </c>
      <c r="P31" s="57">
        <f>+P28-P29-P30</f>
        <v>5908130.1700000176</v>
      </c>
      <c r="Q31" s="5"/>
      <c r="R31" s="51"/>
      <c r="S31" s="49"/>
      <c r="T31" s="49"/>
      <c r="U31" s="51"/>
      <c r="V31" s="51"/>
      <c r="W31" s="51"/>
      <c r="X31" s="51"/>
      <c r="Y31" s="5"/>
      <c r="Z31" s="5"/>
      <c r="AA31" s="5"/>
      <c r="AB31" s="5"/>
      <c r="AC31" s="5"/>
      <c r="AD31" s="46"/>
      <c r="AE31" s="7"/>
    </row>
    <row r="32" spans="1:31" ht="13.5" customHeight="1" x14ac:dyDescent="0.2">
      <c r="A32" s="8"/>
      <c r="B32" s="46" t="s">
        <v>57</v>
      </c>
      <c r="C32" s="36"/>
      <c r="D32" s="46"/>
      <c r="E32" s="37"/>
      <c r="F32" s="99">
        <v>0</v>
      </c>
      <c r="G32" s="100"/>
      <c r="H32" s="105">
        <f t="shared" si="16"/>
        <v>0</v>
      </c>
      <c r="I32" s="52"/>
      <c r="J32" s="49"/>
      <c r="K32" s="51"/>
      <c r="L32" s="51"/>
      <c r="M32" s="51"/>
      <c r="N32" s="51"/>
      <c r="O32" s="5"/>
      <c r="P32" s="47">
        <f>+P31-H39</f>
        <v>0</v>
      </c>
      <c r="Q32" s="5"/>
      <c r="R32" s="51"/>
      <c r="S32" s="49"/>
      <c r="T32" s="49"/>
      <c r="U32" s="51"/>
      <c r="V32" s="51"/>
      <c r="W32" s="51"/>
      <c r="X32" s="51"/>
      <c r="Y32" s="5"/>
      <c r="Z32" s="5"/>
      <c r="AA32" s="5"/>
      <c r="AB32" s="5"/>
      <c r="AC32" s="5"/>
      <c r="AD32" s="46"/>
      <c r="AE32" s="7"/>
    </row>
    <row r="33" spans="1:32" ht="13.5" customHeight="1" x14ac:dyDescent="0.2">
      <c r="A33" s="8"/>
      <c r="B33" s="46" t="s">
        <v>58</v>
      </c>
      <c r="C33" s="36"/>
      <c r="D33" s="46"/>
      <c r="E33" s="37"/>
      <c r="F33" s="99">
        <v>0</v>
      </c>
      <c r="G33" s="100"/>
      <c r="H33" s="105">
        <f t="shared" si="16"/>
        <v>0</v>
      </c>
      <c r="I33" s="52"/>
      <c r="J33" s="49"/>
      <c r="K33" s="51"/>
      <c r="L33" s="51"/>
      <c r="M33" s="51"/>
      <c r="N33" s="51"/>
      <c r="O33" s="47"/>
      <c r="P33" s="47"/>
      <c r="Q33" s="5"/>
      <c r="R33" s="51"/>
      <c r="S33" s="49"/>
      <c r="T33" s="49"/>
      <c r="U33" s="51"/>
      <c r="V33" s="51"/>
      <c r="W33" s="51"/>
      <c r="X33" s="51"/>
      <c r="Y33" s="5"/>
      <c r="Z33" s="5"/>
      <c r="AA33" s="5"/>
      <c r="AB33" s="5"/>
      <c r="AC33" s="5"/>
      <c r="AD33" s="46"/>
      <c r="AE33" s="7"/>
    </row>
    <row r="34" spans="1:32" ht="13.5" customHeight="1" x14ac:dyDescent="0.2">
      <c r="A34" s="8"/>
      <c r="B34" s="46" t="s">
        <v>59</v>
      </c>
      <c r="C34" s="36"/>
      <c r="D34" s="46"/>
      <c r="E34" s="37"/>
      <c r="F34" s="99">
        <v>0</v>
      </c>
      <c r="G34" s="100"/>
      <c r="H34" s="105">
        <f t="shared" si="16"/>
        <v>0</v>
      </c>
      <c r="I34" s="52"/>
      <c r="J34" s="49"/>
      <c r="K34" s="51"/>
      <c r="L34" s="51"/>
      <c r="M34" s="51"/>
      <c r="N34" s="51"/>
      <c r="O34" s="47"/>
      <c r="P34" s="47"/>
      <c r="Q34" s="58"/>
      <c r="R34" s="58"/>
      <c r="S34" s="58"/>
      <c r="T34" s="58"/>
      <c r="U34" s="58"/>
      <c r="V34" s="51"/>
      <c r="W34" s="51"/>
      <c r="X34" s="51"/>
      <c r="Y34" s="5"/>
      <c r="Z34" s="5"/>
      <c r="AA34" s="5"/>
      <c r="AB34" s="5"/>
      <c r="AC34" s="5"/>
      <c r="AD34" s="5"/>
      <c r="AE34" s="7"/>
    </row>
    <row r="35" spans="1:32" ht="13.5" customHeight="1" x14ac:dyDescent="0.2">
      <c r="A35" s="8"/>
      <c r="B35" s="36" t="s">
        <v>60</v>
      </c>
      <c r="C35" s="36"/>
      <c r="D35" s="46"/>
      <c r="E35" s="5"/>
      <c r="F35" s="99">
        <v>0</v>
      </c>
      <c r="G35" s="101"/>
      <c r="H35" s="114">
        <f t="shared" si="16"/>
        <v>0</v>
      </c>
      <c r="I35" s="52"/>
      <c r="J35" s="4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1"/>
      <c r="W35" s="51"/>
      <c r="X35" s="51"/>
      <c r="Y35" s="5"/>
      <c r="Z35" s="5"/>
      <c r="AA35" s="5"/>
      <c r="AB35" s="5"/>
      <c r="AC35" s="5"/>
      <c r="AD35" s="5"/>
      <c r="AE35" s="7"/>
    </row>
    <row r="36" spans="1:32" ht="13.5" customHeight="1" x14ac:dyDescent="0.2">
      <c r="A36" s="8"/>
      <c r="B36" s="36" t="s">
        <v>61</v>
      </c>
      <c r="C36" s="36"/>
      <c r="D36" s="36"/>
      <c r="E36" s="37"/>
      <c r="F36" s="59">
        <f>SUM(F29:F34)-F35</f>
        <v>48568541.980000004</v>
      </c>
      <c r="G36" s="59">
        <f>SUM(G29:G34)</f>
        <v>25304994.100000001</v>
      </c>
      <c r="H36" s="115">
        <f t="shared" si="16"/>
        <v>73873536.080000013</v>
      </c>
      <c r="I36" s="60"/>
      <c r="J36" s="61"/>
      <c r="K36" s="58"/>
      <c r="L36" s="58"/>
      <c r="M36" s="58"/>
      <c r="N36" s="58"/>
      <c r="O36" s="47"/>
      <c r="P36" s="58"/>
      <c r="Q36" s="58"/>
      <c r="R36" s="58"/>
      <c r="S36" s="58"/>
      <c r="T36" s="58"/>
      <c r="U36" s="58"/>
      <c r="V36" s="61"/>
      <c r="W36" s="61"/>
      <c r="X36" s="61"/>
      <c r="Y36" s="6"/>
      <c r="Z36" s="6"/>
      <c r="AA36" s="6"/>
      <c r="AB36" s="6"/>
      <c r="AC36" s="6"/>
      <c r="AD36" s="6"/>
      <c r="AE36" s="62"/>
    </row>
    <row r="37" spans="1:32" ht="13.5" customHeight="1" x14ac:dyDescent="0.2">
      <c r="A37" s="8"/>
      <c r="B37" s="36" t="s">
        <v>62</v>
      </c>
      <c r="C37" s="36"/>
      <c r="D37" s="46"/>
      <c r="E37" s="37"/>
      <c r="F37" s="106">
        <v>0</v>
      </c>
      <c r="G37" s="100">
        <v>8230.89</v>
      </c>
      <c r="H37" s="48">
        <f t="shared" si="16"/>
        <v>8230.89</v>
      </c>
      <c r="I37" s="63"/>
      <c r="J37" s="64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0"/>
      <c r="W37" s="50"/>
      <c r="X37" s="50"/>
      <c r="Y37" s="5"/>
      <c r="Z37" s="5"/>
      <c r="AA37" s="5"/>
      <c r="AB37" s="5"/>
      <c r="AC37" s="5"/>
      <c r="AD37" s="5"/>
      <c r="AE37" s="7"/>
    </row>
    <row r="38" spans="1:32" ht="13.5" customHeight="1" x14ac:dyDescent="0.2">
      <c r="A38" s="8"/>
      <c r="B38" s="46" t="s">
        <v>63</v>
      </c>
      <c r="C38" s="46"/>
      <c r="D38" s="46"/>
      <c r="E38" s="37"/>
      <c r="F38" s="102">
        <v>27333998.02</v>
      </c>
      <c r="G38" s="47">
        <f>+H83</f>
        <v>40623177</v>
      </c>
      <c r="H38" s="48">
        <f t="shared" si="16"/>
        <v>67957175.019999996</v>
      </c>
      <c r="I38" s="63"/>
      <c r="J38" s="8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0"/>
      <c r="W38" s="50"/>
      <c r="X38" s="50"/>
      <c r="Y38" s="5"/>
      <c r="Z38" s="5"/>
      <c r="AA38" s="5"/>
      <c r="AB38" s="5"/>
      <c r="AC38" s="5"/>
      <c r="AD38" s="5"/>
      <c r="AE38" s="7"/>
    </row>
    <row r="39" spans="1:32" ht="13.5" customHeight="1" x14ac:dyDescent="0.2">
      <c r="A39" s="8"/>
      <c r="B39" s="36" t="s">
        <v>64</v>
      </c>
      <c r="C39" s="36"/>
      <c r="D39" s="36"/>
      <c r="E39" s="37"/>
      <c r="F39" s="65">
        <f t="shared" ref="F39:H39" si="17">+F36-F37-F38</f>
        <v>21234543.960000005</v>
      </c>
      <c r="G39" s="65">
        <f t="shared" si="17"/>
        <v>-15326413.789999999</v>
      </c>
      <c r="H39" s="65">
        <f t="shared" si="17"/>
        <v>5908130.1700000167</v>
      </c>
      <c r="I39" s="66"/>
      <c r="J39" s="6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61"/>
      <c r="W39" s="54"/>
      <c r="X39" s="54"/>
      <c r="Y39" s="6"/>
      <c r="Z39" s="6"/>
      <c r="AA39" s="6"/>
      <c r="AB39" s="6"/>
      <c r="AC39" s="6"/>
      <c r="AD39" s="6"/>
      <c r="AE39" s="62"/>
    </row>
    <row r="40" spans="1:32" ht="13.5" customHeight="1" x14ac:dyDescent="0.2">
      <c r="A40" s="67"/>
      <c r="B40" s="68"/>
      <c r="C40" s="68"/>
      <c r="D40" s="68"/>
      <c r="E40" s="69"/>
      <c r="F40" s="100"/>
      <c r="G40" s="70">
        <f>+H39-F40</f>
        <v>5908130.1700000167</v>
      </c>
      <c r="H40" s="71"/>
      <c r="I40" s="72"/>
      <c r="J40" s="73"/>
      <c r="K40" s="74"/>
      <c r="L40" s="74"/>
      <c r="M40" s="74"/>
      <c r="N40" s="74"/>
      <c r="O40" s="74"/>
      <c r="P40" s="74"/>
      <c r="Q40" s="75"/>
      <c r="R40" s="75"/>
      <c r="S40" s="68"/>
      <c r="T40" s="68"/>
      <c r="U40" s="68"/>
      <c r="V40" s="68"/>
      <c r="W40" s="68"/>
      <c r="X40" s="75"/>
      <c r="Y40" s="75"/>
      <c r="Z40" s="75"/>
      <c r="AA40" s="75"/>
      <c r="AB40" s="75"/>
      <c r="AC40" s="75"/>
      <c r="AD40" s="75"/>
      <c r="AE40" s="76"/>
    </row>
    <row r="41" spans="1:32" ht="13.5" customHeight="1" x14ac:dyDescent="0.2">
      <c r="A41" s="8"/>
      <c r="B41" s="36" t="s">
        <v>65</v>
      </c>
      <c r="C41" s="36"/>
      <c r="D41" s="36"/>
      <c r="E41" s="37"/>
      <c r="F41" s="47"/>
      <c r="G41" s="47"/>
      <c r="H41" s="77"/>
      <c r="I41" s="66"/>
      <c r="J41" s="78"/>
      <c r="K41" s="37"/>
      <c r="L41" s="37"/>
      <c r="M41" s="37"/>
      <c r="N41" s="37"/>
      <c r="O41" s="36"/>
      <c r="P41" s="5"/>
      <c r="Q41" s="36"/>
      <c r="R41" s="36"/>
      <c r="S41" s="36"/>
      <c r="T41" s="36"/>
      <c r="U41" s="6"/>
      <c r="V41" s="5"/>
      <c r="W41" s="5"/>
      <c r="X41" s="5"/>
      <c r="Y41" s="5"/>
      <c r="Z41" s="5"/>
      <c r="AA41" s="5"/>
      <c r="AB41" s="5"/>
      <c r="AC41" s="5"/>
      <c r="AD41" s="5"/>
      <c r="AE41" s="7"/>
    </row>
    <row r="42" spans="1:32" ht="13.5" customHeight="1" x14ac:dyDescent="0.2">
      <c r="A42" s="8"/>
      <c r="B42" s="79" t="s">
        <v>66</v>
      </c>
      <c r="C42" s="36"/>
      <c r="D42" s="36"/>
      <c r="E42" s="37"/>
      <c r="F42" s="47"/>
      <c r="G42" s="47"/>
      <c r="H42" s="80"/>
      <c r="I42" s="66"/>
      <c r="J42" s="37"/>
      <c r="K42" s="37"/>
      <c r="L42" s="37"/>
      <c r="M42" s="37"/>
      <c r="N42" s="37"/>
      <c r="O42" s="36"/>
      <c r="P42" s="36"/>
      <c r="Q42" s="36"/>
      <c r="R42" s="36"/>
      <c r="S42" s="36"/>
      <c r="T42" s="36"/>
      <c r="U42" s="6"/>
      <c r="V42" s="5"/>
      <c r="W42" s="5"/>
      <c r="X42" s="5"/>
      <c r="Y42" s="5"/>
      <c r="Z42" s="5"/>
      <c r="AA42" s="5"/>
      <c r="AB42" s="5"/>
      <c r="AC42" s="5"/>
      <c r="AD42" s="5"/>
      <c r="AE42" s="7"/>
      <c r="AF42" s="113"/>
    </row>
    <row r="43" spans="1:32" ht="13.5" customHeight="1" x14ac:dyDescent="0.2">
      <c r="A43" s="8"/>
      <c r="B43" s="36"/>
      <c r="C43" s="36"/>
      <c r="D43" s="36"/>
      <c r="E43" s="37"/>
      <c r="F43" s="37"/>
      <c r="G43" s="37"/>
      <c r="H43" s="37"/>
      <c r="I43" s="66"/>
      <c r="J43" s="37"/>
      <c r="K43" s="37"/>
      <c r="L43" s="37"/>
      <c r="M43" s="37"/>
      <c r="N43" s="37"/>
      <c r="O43" s="36"/>
      <c r="P43" s="36"/>
      <c r="Q43" s="36"/>
      <c r="R43" s="36"/>
      <c r="S43" s="36"/>
      <c r="T43" s="36"/>
      <c r="U43" s="6"/>
      <c r="V43" s="5"/>
      <c r="W43" s="5"/>
      <c r="X43" s="5"/>
      <c r="Y43" s="5"/>
      <c r="Z43" s="5"/>
      <c r="AA43" s="5"/>
      <c r="AB43" s="5"/>
      <c r="AC43" s="5"/>
      <c r="AD43" s="5"/>
      <c r="AE43" s="7"/>
    </row>
    <row r="44" spans="1:32" ht="13.5" customHeight="1" x14ac:dyDescent="0.2">
      <c r="A44" s="4"/>
      <c r="B44" s="46"/>
      <c r="C44" s="46"/>
      <c r="D44" s="46"/>
      <c r="E44" s="46"/>
      <c r="F44" s="46" t="s">
        <v>67</v>
      </c>
      <c r="G44" s="46"/>
      <c r="H44" s="46"/>
      <c r="I44" s="81"/>
      <c r="J44" s="46"/>
      <c r="K44" s="37"/>
      <c r="L44" s="37"/>
      <c r="M44" s="37"/>
      <c r="N44" s="37"/>
      <c r="O44" s="36"/>
      <c r="P44" s="36"/>
      <c r="Q44" s="46"/>
      <c r="R44" s="46"/>
      <c r="S44" s="46"/>
      <c r="T44" s="46" t="s">
        <v>68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</row>
    <row r="45" spans="1:32" ht="13.5" customHeight="1" x14ac:dyDescent="0.2">
      <c r="A45" s="4"/>
      <c r="B45" s="46"/>
      <c r="C45" s="46"/>
      <c r="D45" s="46"/>
      <c r="E45" s="46"/>
      <c r="F45" s="36"/>
      <c r="G45" s="36"/>
      <c r="H45" s="3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"/>
    </row>
    <row r="46" spans="1:32" ht="13.5" customHeight="1" x14ac:dyDescent="0.2">
      <c r="A46" s="4"/>
      <c r="B46" s="5"/>
      <c r="C46" s="5"/>
      <c r="D46" s="5"/>
      <c r="E46" s="5"/>
      <c r="F46" s="10" t="s">
        <v>69</v>
      </c>
      <c r="G46" s="10"/>
      <c r="H46" s="6"/>
      <c r="I46" s="47"/>
      <c r="J46" s="5"/>
      <c r="K46" s="46"/>
      <c r="L46" s="46"/>
      <c r="M46" s="46"/>
      <c r="N46" s="46"/>
      <c r="O46" s="46"/>
      <c r="P46" s="46"/>
      <c r="Q46" s="5"/>
      <c r="R46" s="5"/>
      <c r="S46" s="5"/>
      <c r="T46" s="150" t="s">
        <v>70</v>
      </c>
      <c r="U46" s="141"/>
      <c r="V46" s="141"/>
      <c r="W46" s="5"/>
      <c r="X46" s="5"/>
      <c r="Y46" s="5"/>
      <c r="Z46" s="5"/>
      <c r="AA46" s="5"/>
      <c r="AB46" s="5"/>
      <c r="AC46" s="5"/>
      <c r="AD46" s="5"/>
      <c r="AE46" s="7"/>
    </row>
    <row r="47" spans="1:32" ht="13.5" customHeight="1" x14ac:dyDescent="0.2">
      <c r="A47" s="4"/>
      <c r="B47" s="5"/>
      <c r="C47" s="5"/>
      <c r="D47" s="5"/>
      <c r="E47" s="5"/>
      <c r="F47" s="5" t="s">
        <v>71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72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7"/>
    </row>
    <row r="48" spans="1:32" ht="13.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4.25" customHeight="1" x14ac:dyDescent="0.2">
      <c r="A50" s="5"/>
      <c r="B50" s="5"/>
      <c r="C50" s="5"/>
      <c r="D50" s="5"/>
      <c r="E50" s="86" t="s">
        <v>73</v>
      </c>
      <c r="F50" s="86" t="s">
        <v>74</v>
      </c>
      <c r="G50" s="86" t="s">
        <v>75</v>
      </c>
      <c r="H50" s="86" t="s">
        <v>76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customHeight="1" x14ac:dyDescent="0.2">
      <c r="A51" s="6"/>
      <c r="B51" s="6"/>
      <c r="C51" s="6"/>
      <c r="D51" s="6"/>
      <c r="E51" s="107" t="s">
        <v>77</v>
      </c>
      <c r="F51" s="108">
        <v>0</v>
      </c>
      <c r="G51" s="108">
        <v>9440507.2599999998</v>
      </c>
      <c r="H51" s="109">
        <f t="shared" ref="H51:H81" si="18">+F51+G51</f>
        <v>9440507.2599999998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 x14ac:dyDescent="0.2">
      <c r="A52" s="5"/>
      <c r="B52" s="5"/>
      <c r="C52" s="5"/>
      <c r="D52" s="5"/>
      <c r="E52" s="110" t="s">
        <v>80</v>
      </c>
      <c r="F52" s="104"/>
      <c r="G52" s="104">
        <v>1400</v>
      </c>
      <c r="H52" s="104">
        <f t="shared" si="18"/>
        <v>1400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122" customFormat="1" ht="12.75" customHeight="1" x14ac:dyDescent="0.2">
      <c r="A53" s="5"/>
      <c r="B53" s="5"/>
      <c r="C53" s="5"/>
      <c r="D53" s="5"/>
      <c r="E53" s="110" t="s">
        <v>82</v>
      </c>
      <c r="F53" s="104"/>
      <c r="G53" s="104">
        <v>101572.66</v>
      </c>
      <c r="H53" s="104">
        <f t="shared" si="18"/>
        <v>101572.66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7" customFormat="1" ht="12.75" customHeight="1" x14ac:dyDescent="0.2">
      <c r="A54" s="5"/>
      <c r="B54" s="5"/>
      <c r="C54" s="5"/>
      <c r="D54" s="5"/>
      <c r="E54" s="110" t="s">
        <v>83</v>
      </c>
      <c r="F54" s="104"/>
      <c r="G54" s="104">
        <v>581983.13</v>
      </c>
      <c r="H54" s="104">
        <f t="shared" si="18"/>
        <v>581983.13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7" customFormat="1" ht="12.75" customHeight="1" x14ac:dyDescent="0.2">
      <c r="A55" s="5"/>
      <c r="B55" s="5"/>
      <c r="C55" s="5"/>
      <c r="D55" s="5"/>
      <c r="E55" s="110" t="s">
        <v>85</v>
      </c>
      <c r="F55" s="104">
        <v>499071.43</v>
      </c>
      <c r="G55" s="104"/>
      <c r="H55" s="104">
        <f t="shared" si="18"/>
        <v>499071.43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87" customFormat="1" ht="12.75" customHeight="1" x14ac:dyDescent="0.2">
      <c r="A56" s="5"/>
      <c r="B56" s="5"/>
      <c r="C56" s="5"/>
      <c r="D56" s="5"/>
      <c r="E56" s="110" t="s">
        <v>84</v>
      </c>
      <c r="F56" s="104">
        <v>67888.06</v>
      </c>
      <c r="G56" s="104">
        <v>209323.23</v>
      </c>
      <c r="H56" s="104">
        <f t="shared" si="18"/>
        <v>277211.29000000004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87" customFormat="1" ht="12.75" customHeight="1" x14ac:dyDescent="0.2">
      <c r="A57" s="5"/>
      <c r="B57" s="5"/>
      <c r="C57" s="5"/>
      <c r="D57" s="5"/>
      <c r="E57" s="110" t="s">
        <v>86</v>
      </c>
      <c r="F57" s="104">
        <v>2103826.12</v>
      </c>
      <c r="G57" s="104"/>
      <c r="H57" s="104">
        <f t="shared" si="18"/>
        <v>2103826.12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87" customFormat="1" ht="12.75" customHeight="1" x14ac:dyDescent="0.2">
      <c r="A58" s="5"/>
      <c r="B58" s="5"/>
      <c r="C58" s="5"/>
      <c r="D58" s="5"/>
      <c r="E58" s="110" t="s">
        <v>87</v>
      </c>
      <c r="F58" s="104">
        <v>4056155.26</v>
      </c>
      <c r="G58" s="104"/>
      <c r="H58" s="104">
        <f t="shared" si="18"/>
        <v>4056155.26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87" customFormat="1" ht="12.75" customHeight="1" x14ac:dyDescent="0.2">
      <c r="A59" s="5"/>
      <c r="B59" s="5"/>
      <c r="C59" s="5"/>
      <c r="D59" s="5"/>
      <c r="E59" s="110" t="s">
        <v>88</v>
      </c>
      <c r="F59" s="104">
        <v>290326.68</v>
      </c>
      <c r="G59" s="104"/>
      <c r="H59" s="104">
        <f t="shared" si="18"/>
        <v>290326.68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87" customFormat="1" ht="12.75" customHeight="1" x14ac:dyDescent="0.2">
      <c r="A60" s="5"/>
      <c r="B60" s="5"/>
      <c r="C60" s="5"/>
      <c r="D60" s="5"/>
      <c r="E60" s="110" t="s">
        <v>89</v>
      </c>
      <c r="F60" s="104">
        <v>25000</v>
      </c>
      <c r="G60" s="104">
        <v>149988.6</v>
      </c>
      <c r="H60" s="104">
        <f t="shared" si="18"/>
        <v>174988.6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87" customFormat="1" ht="12.75" customHeight="1" x14ac:dyDescent="0.2">
      <c r="A61" s="5"/>
      <c r="B61" s="5"/>
      <c r="C61" s="5"/>
      <c r="D61" s="5"/>
      <c r="E61" s="110" t="s">
        <v>90</v>
      </c>
      <c r="F61" s="104">
        <v>108746.99</v>
      </c>
      <c r="G61" s="104">
        <v>266423.06</v>
      </c>
      <c r="H61" s="104">
        <f t="shared" si="18"/>
        <v>375170.05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87" customFormat="1" ht="12.75" customHeight="1" x14ac:dyDescent="0.2">
      <c r="A62" s="5"/>
      <c r="B62" s="5"/>
      <c r="C62" s="5"/>
      <c r="D62" s="5"/>
      <c r="E62" s="110" t="s">
        <v>91</v>
      </c>
      <c r="F62" s="104"/>
      <c r="G62" s="104">
        <v>25312.51</v>
      </c>
      <c r="H62" s="104">
        <f t="shared" si="18"/>
        <v>25312.51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87" customFormat="1" ht="12.75" customHeight="1" x14ac:dyDescent="0.2">
      <c r="A63" s="5"/>
      <c r="B63" s="5"/>
      <c r="C63" s="5"/>
      <c r="D63" s="5"/>
      <c r="E63" s="110" t="s">
        <v>92</v>
      </c>
      <c r="F63" s="104"/>
      <c r="G63" s="104">
        <v>9975</v>
      </c>
      <c r="H63" s="104">
        <f t="shared" si="18"/>
        <v>9975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87" customFormat="1" ht="12.75" customHeight="1" x14ac:dyDescent="0.2">
      <c r="A64" s="5"/>
      <c r="B64" s="5"/>
      <c r="C64" s="5"/>
      <c r="D64" s="5"/>
      <c r="E64" s="110" t="s">
        <v>93</v>
      </c>
      <c r="F64" s="104">
        <v>898161.62</v>
      </c>
      <c r="G64" s="104"/>
      <c r="H64" s="104">
        <f t="shared" si="18"/>
        <v>898161.62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87" customFormat="1" ht="12.75" customHeight="1" x14ac:dyDescent="0.2">
      <c r="A65" s="5"/>
      <c r="B65" s="5"/>
      <c r="C65" s="5"/>
      <c r="D65" s="5"/>
      <c r="E65" s="110" t="s">
        <v>94</v>
      </c>
      <c r="F65" s="104"/>
      <c r="G65" s="104">
        <v>868681.32</v>
      </c>
      <c r="H65" s="104">
        <f t="shared" si="18"/>
        <v>868681.32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87" customFormat="1" ht="12.75" customHeight="1" x14ac:dyDescent="0.2">
      <c r="A66" s="5"/>
      <c r="B66" s="5"/>
      <c r="C66" s="5"/>
      <c r="D66" s="5"/>
      <c r="E66" s="110" t="s">
        <v>95</v>
      </c>
      <c r="F66" s="104"/>
      <c r="G66" s="104">
        <v>5200575.75</v>
      </c>
      <c r="H66" s="104">
        <f t="shared" si="18"/>
        <v>5200575.75</v>
      </c>
      <c r="I66" s="123">
        <v>3448024.78</v>
      </c>
      <c r="J66" s="5" t="s">
        <v>22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87" customFormat="1" ht="12.75" customHeight="1" x14ac:dyDescent="0.2">
      <c r="A67" s="5"/>
      <c r="B67" s="5"/>
      <c r="C67" s="5"/>
      <c r="D67" s="5"/>
      <c r="E67" s="110" t="s">
        <v>96</v>
      </c>
      <c r="F67" s="104"/>
      <c r="G67" s="104">
        <v>534114.02</v>
      </c>
      <c r="H67" s="104">
        <f t="shared" si="18"/>
        <v>534114.02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87" customFormat="1" ht="12.75" customHeight="1" x14ac:dyDescent="0.2">
      <c r="A68" s="5"/>
      <c r="B68" s="5"/>
      <c r="C68" s="5"/>
      <c r="D68" s="5"/>
      <c r="E68" s="110" t="s">
        <v>97</v>
      </c>
      <c r="F68" s="104">
        <v>1244285</v>
      </c>
      <c r="G68" s="104"/>
      <c r="H68" s="104">
        <f t="shared" si="18"/>
        <v>1244285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87" customFormat="1" ht="12.75" customHeight="1" x14ac:dyDescent="0.2">
      <c r="A69" s="5"/>
      <c r="B69" s="5"/>
      <c r="C69" s="5"/>
      <c r="D69" s="5"/>
      <c r="E69" s="110" t="s">
        <v>98</v>
      </c>
      <c r="F69" s="104"/>
      <c r="G69" s="104">
        <v>337500</v>
      </c>
      <c r="H69" s="104">
        <f t="shared" si="18"/>
        <v>337500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87" customFormat="1" ht="12.75" customHeight="1" x14ac:dyDescent="0.2">
      <c r="A70" s="5"/>
      <c r="B70" s="5"/>
      <c r="C70" s="5"/>
      <c r="D70" s="5"/>
      <c r="E70" s="110" t="s">
        <v>99</v>
      </c>
      <c r="F70" s="104">
        <v>1444363.64</v>
      </c>
      <c r="G70" s="104"/>
      <c r="H70" s="104">
        <f t="shared" si="18"/>
        <v>1444363.64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87" customFormat="1" ht="12.75" customHeight="1" x14ac:dyDescent="0.2">
      <c r="A71" s="5"/>
      <c r="B71" s="5"/>
      <c r="C71" s="5"/>
      <c r="D71" s="5"/>
      <c r="E71" s="121" t="s">
        <v>100</v>
      </c>
      <c r="F71" s="104">
        <v>2103825.16</v>
      </c>
      <c r="G71" s="104"/>
      <c r="H71" s="104">
        <f t="shared" si="18"/>
        <v>2103825.16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87" customFormat="1" ht="12.75" customHeight="1" x14ac:dyDescent="0.2">
      <c r="A72" s="5"/>
      <c r="B72" s="5"/>
      <c r="C72" s="5"/>
      <c r="D72" s="5"/>
      <c r="E72" s="110" t="s">
        <v>101</v>
      </c>
      <c r="F72" s="104">
        <v>3112857.2</v>
      </c>
      <c r="G72" s="104"/>
      <c r="H72" s="104">
        <f t="shared" si="18"/>
        <v>3112857.2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87" customFormat="1" ht="12.75" customHeight="1" x14ac:dyDescent="0.2">
      <c r="A73" s="5"/>
      <c r="B73" s="5"/>
      <c r="C73" s="5"/>
      <c r="D73" s="5"/>
      <c r="E73" s="110" t="s">
        <v>102</v>
      </c>
      <c r="F73" s="104">
        <v>3112856.14</v>
      </c>
      <c r="G73" s="104"/>
      <c r="H73" s="104">
        <f t="shared" si="18"/>
        <v>3112856.14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87" customFormat="1" ht="12.75" customHeight="1" x14ac:dyDescent="0.2">
      <c r="A74" s="5"/>
      <c r="B74" s="5"/>
      <c r="C74" s="5"/>
      <c r="D74" s="5"/>
      <c r="E74" s="110" t="s">
        <v>103</v>
      </c>
      <c r="F74" s="104"/>
      <c r="G74" s="104">
        <v>721184.19</v>
      </c>
      <c r="H74" s="104">
        <f t="shared" si="18"/>
        <v>721184.19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87" customFormat="1" ht="12.75" customHeight="1" x14ac:dyDescent="0.2">
      <c r="A75" s="5"/>
      <c r="B75" s="5"/>
      <c r="C75" s="5"/>
      <c r="D75" s="5"/>
      <c r="E75" s="110" t="s">
        <v>104</v>
      </c>
      <c r="F75" s="104"/>
      <c r="G75" s="104">
        <v>344796.09</v>
      </c>
      <c r="H75" s="104">
        <f t="shared" si="18"/>
        <v>344796.09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87" customFormat="1" ht="12.75" customHeight="1" x14ac:dyDescent="0.2">
      <c r="A76" s="5"/>
      <c r="B76" s="5"/>
      <c r="C76" s="5"/>
      <c r="D76" s="5"/>
      <c r="E76" s="110" t="s">
        <v>105</v>
      </c>
      <c r="F76" s="104"/>
      <c r="G76" s="104">
        <v>300558.34999999998</v>
      </c>
      <c r="H76" s="104">
        <f t="shared" si="18"/>
        <v>300558.34999999998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87" customFormat="1" ht="12.75" customHeight="1" x14ac:dyDescent="0.2">
      <c r="A77" s="5"/>
      <c r="B77" s="5"/>
      <c r="C77" s="5"/>
      <c r="D77" s="5"/>
      <c r="E77" s="110" t="s">
        <v>106</v>
      </c>
      <c r="F77" s="104">
        <v>1734806.35</v>
      </c>
      <c r="G77" s="104">
        <v>723512.18</v>
      </c>
      <c r="H77" s="104">
        <f t="shared" si="18"/>
        <v>2458318.5300000003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2.75" customHeight="1" x14ac:dyDescent="0.2">
      <c r="A78" s="5"/>
      <c r="B78" s="5"/>
      <c r="C78" s="5"/>
      <c r="D78" s="5"/>
      <c r="E78" s="110" t="s">
        <v>107</v>
      </c>
      <c r="F78" s="104"/>
      <c r="G78" s="104">
        <v>3600</v>
      </c>
      <c r="H78" s="104">
        <f t="shared" si="18"/>
        <v>3600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87" customFormat="1" ht="12.75" customHeight="1" x14ac:dyDescent="0.2">
      <c r="A79" s="5"/>
      <c r="B79" s="5"/>
      <c r="C79" s="5"/>
      <c r="D79" s="5"/>
      <c r="E79" s="110"/>
      <c r="F79" s="104"/>
      <c r="G79" s="104"/>
      <c r="H79" s="104">
        <f t="shared" si="18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87" customFormat="1" ht="12.75" customHeight="1" x14ac:dyDescent="0.2">
      <c r="A80" s="5"/>
      <c r="B80" s="5"/>
      <c r="C80" s="5"/>
      <c r="D80" s="5"/>
      <c r="E80" s="111"/>
      <c r="F80" s="104"/>
      <c r="G80" s="104"/>
      <c r="H80" s="104">
        <f t="shared" si="18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 customHeight="1" x14ac:dyDescent="0.2">
      <c r="A81" s="6"/>
      <c r="B81" s="6"/>
      <c r="C81" s="6"/>
      <c r="D81" s="6"/>
      <c r="E81" s="112"/>
      <c r="F81" s="109"/>
      <c r="G81" s="109"/>
      <c r="H81" s="104">
        <f t="shared" si="18"/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2.75" customHeight="1" x14ac:dyDescent="0.2">
      <c r="A82" s="5"/>
      <c r="B82" s="5"/>
      <c r="C82" s="5"/>
      <c r="D82" s="5"/>
      <c r="E82" s="86"/>
      <c r="F82" s="59">
        <f>SUM(F52:F81)</f>
        <v>20802169.650000002</v>
      </c>
      <c r="G82" s="59">
        <f>SUM(G52:G81)</f>
        <v>10380500.089999998</v>
      </c>
      <c r="H82" s="59">
        <f>SUM(H52:H81)</f>
        <v>31182669.740000002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3.5" customHeight="1" x14ac:dyDescent="0.2">
      <c r="A83" s="5"/>
      <c r="B83" s="5"/>
      <c r="C83" s="5"/>
      <c r="D83" s="5"/>
      <c r="E83" s="86"/>
      <c r="F83" s="65">
        <f>+F82+F51</f>
        <v>20802169.650000002</v>
      </c>
      <c r="G83" s="65">
        <f>+G82+G51</f>
        <v>19821007.349999998</v>
      </c>
      <c r="H83" s="65">
        <f>+H82+H51</f>
        <v>40623177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3.5" customHeight="1" x14ac:dyDescent="0.2">
      <c r="A84" s="5"/>
      <c r="B84" s="5"/>
      <c r="C84" s="5"/>
      <c r="D84" s="5"/>
      <c r="E84" s="86"/>
      <c r="F84" s="47"/>
      <c r="G84" s="47"/>
      <c r="H84" s="4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 customHeight="1" x14ac:dyDescent="0.2">
      <c r="A85" s="5"/>
      <c r="B85" s="5"/>
      <c r="C85" s="5"/>
      <c r="D85" s="5"/>
      <c r="E85" s="86"/>
      <c r="F85" s="47"/>
      <c r="G85" s="47"/>
      <c r="H85" s="4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 customHeight="1" x14ac:dyDescent="0.2">
      <c r="A86" s="5"/>
      <c r="B86" s="5"/>
      <c r="C86" s="5"/>
      <c r="D86" s="5"/>
      <c r="E86" s="86"/>
      <c r="F86" s="47"/>
      <c r="G86" s="47"/>
      <c r="H86" s="4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 customHeight="1" x14ac:dyDescent="0.2">
      <c r="A87" s="5"/>
      <c r="B87" s="5"/>
      <c r="C87" s="5"/>
      <c r="D87" s="5"/>
      <c r="E87" s="86"/>
      <c r="F87" s="47"/>
      <c r="G87" s="47"/>
      <c r="H87" s="4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 customHeight="1" x14ac:dyDescent="0.2">
      <c r="A88" s="5"/>
      <c r="B88" s="5"/>
      <c r="C88" s="5"/>
      <c r="D88" s="5"/>
      <c r="E88" s="5"/>
      <c r="F88" s="47"/>
      <c r="G88" s="47"/>
      <c r="H88" s="4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 customHeight="1" x14ac:dyDescent="0.2">
      <c r="A89" s="5"/>
      <c r="B89" s="5"/>
      <c r="C89" s="5"/>
      <c r="D89" s="5"/>
      <c r="E89" s="5"/>
      <c r="F89" s="47"/>
      <c r="G89" s="47"/>
      <c r="H89" s="4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 customHeight="1" x14ac:dyDescent="0.2">
      <c r="A90" s="5"/>
      <c r="B90" s="5"/>
      <c r="C90" s="5"/>
      <c r="D90" s="5"/>
      <c r="E90" s="5"/>
      <c r="F90" s="47"/>
      <c r="G90" s="47"/>
      <c r="H90" s="4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 customHeight="1" x14ac:dyDescent="0.2">
      <c r="A91" s="5"/>
      <c r="B91" s="5"/>
      <c r="C91" s="5"/>
      <c r="D91" s="5"/>
      <c r="E91" s="5"/>
      <c r="F91" s="47"/>
      <c r="G91" s="47"/>
      <c r="H91" s="4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 customHeight="1" x14ac:dyDescent="0.2">
      <c r="A92" s="5"/>
      <c r="B92" s="5"/>
      <c r="C92" s="5"/>
      <c r="D92" s="5"/>
      <c r="E92" s="5"/>
      <c r="F92" s="47"/>
      <c r="G92" s="47"/>
      <c r="H92" s="4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customHeight="1" x14ac:dyDescent="0.2">
      <c r="A93" s="5"/>
      <c r="B93" s="5"/>
      <c r="C93" s="5"/>
      <c r="D93" s="5"/>
      <c r="E93" s="5"/>
      <c r="F93" s="47"/>
      <c r="G93" s="47"/>
      <c r="H93" s="4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customHeight="1" x14ac:dyDescent="0.2">
      <c r="A94" s="5"/>
      <c r="B94" s="5"/>
      <c r="C94" s="5"/>
      <c r="D94" s="5"/>
      <c r="E94" s="5"/>
      <c r="F94" s="47"/>
      <c r="G94" s="47"/>
      <c r="H94" s="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customHeight="1" x14ac:dyDescent="0.2">
      <c r="A95" s="5"/>
      <c r="B95" s="5"/>
      <c r="C95" s="5"/>
      <c r="D95" s="5"/>
      <c r="E95" s="5"/>
      <c r="F95" s="47"/>
      <c r="G95" s="47"/>
      <c r="H95" s="4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customHeight="1" x14ac:dyDescent="0.2">
      <c r="A96" s="5"/>
      <c r="B96" s="5"/>
      <c r="C96" s="5"/>
      <c r="D96" s="5"/>
      <c r="E96" s="5"/>
      <c r="F96" s="47"/>
      <c r="G96" s="47"/>
      <c r="H96" s="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customHeight="1" x14ac:dyDescent="0.2">
      <c r="A97" s="5"/>
      <c r="B97" s="5"/>
      <c r="C97" s="5"/>
      <c r="D97" s="5"/>
      <c r="E97" s="5"/>
      <c r="F97" s="47"/>
      <c r="G97" s="47"/>
      <c r="H97" s="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customHeight="1" x14ac:dyDescent="0.2">
      <c r="A98" s="5"/>
      <c r="B98" s="5"/>
      <c r="C98" s="5"/>
      <c r="D98" s="5"/>
      <c r="E98" s="5"/>
      <c r="F98" s="47"/>
      <c r="G98" s="47"/>
      <c r="H98" s="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customHeight="1" x14ac:dyDescent="0.2">
      <c r="A99" s="5"/>
      <c r="B99" s="5"/>
      <c r="C99" s="5"/>
      <c r="D99" s="5"/>
      <c r="E99" s="5"/>
      <c r="F99" s="47"/>
      <c r="G99" s="47"/>
      <c r="H99" s="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customHeight="1" x14ac:dyDescent="0.2">
      <c r="A100" s="5"/>
      <c r="B100" s="5"/>
      <c r="C100" s="5"/>
      <c r="D100" s="5"/>
      <c r="E100" s="5"/>
      <c r="F100" s="47"/>
      <c r="G100" s="47"/>
      <c r="H100" s="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customHeight="1" x14ac:dyDescent="0.2">
      <c r="A101" s="5"/>
      <c r="B101" s="5"/>
      <c r="C101" s="5"/>
      <c r="D101" s="5"/>
      <c r="E101" s="5"/>
      <c r="F101" s="47"/>
      <c r="G101" s="47"/>
      <c r="H101" s="4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customHeight="1" x14ac:dyDescent="0.2">
      <c r="A102" s="5"/>
      <c r="B102" s="5"/>
      <c r="C102" s="5"/>
      <c r="D102" s="5"/>
      <c r="E102" s="5"/>
      <c r="F102" s="47"/>
      <c r="G102" s="47"/>
      <c r="H102" s="4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customHeight="1" x14ac:dyDescent="0.2">
      <c r="A103" s="5"/>
      <c r="B103" s="5"/>
      <c r="C103" s="5"/>
      <c r="D103" s="5"/>
      <c r="E103" s="5"/>
      <c r="F103" s="47"/>
      <c r="G103" s="47"/>
      <c r="H103" s="4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customHeight="1" x14ac:dyDescent="0.2">
      <c r="A104" s="5"/>
      <c r="B104" s="5"/>
      <c r="C104" s="5"/>
      <c r="D104" s="5"/>
      <c r="E104" s="5"/>
      <c r="F104" s="47"/>
      <c r="G104" s="47"/>
      <c r="H104" s="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customHeight="1" x14ac:dyDescent="0.2">
      <c r="A105" s="5"/>
      <c r="B105" s="5"/>
      <c r="C105" s="5"/>
      <c r="D105" s="5"/>
      <c r="E105" s="5"/>
      <c r="F105" s="47"/>
      <c r="G105" s="47"/>
      <c r="H105" s="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customHeight="1" x14ac:dyDescent="0.2">
      <c r="A106" s="5"/>
      <c r="B106" s="5"/>
      <c r="C106" s="5"/>
      <c r="D106" s="5"/>
      <c r="E106" s="5"/>
      <c r="F106" s="47"/>
      <c r="G106" s="47"/>
      <c r="H106" s="4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customHeight="1" x14ac:dyDescent="0.2">
      <c r="A107" s="5"/>
      <c r="B107" s="5"/>
      <c r="C107" s="5"/>
      <c r="D107" s="5"/>
      <c r="E107" s="5"/>
      <c r="F107" s="47"/>
      <c r="G107" s="47"/>
      <c r="H107" s="4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customHeight="1" x14ac:dyDescent="0.2">
      <c r="A108" s="5"/>
      <c r="B108" s="5"/>
      <c r="C108" s="5"/>
      <c r="D108" s="5"/>
      <c r="E108" s="5"/>
      <c r="F108" s="47"/>
      <c r="G108" s="47"/>
      <c r="H108" s="4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customHeight="1" x14ac:dyDescent="0.2">
      <c r="A109" s="5"/>
      <c r="B109" s="5"/>
      <c r="C109" s="5"/>
      <c r="D109" s="5"/>
      <c r="E109" s="5"/>
      <c r="F109" s="47"/>
      <c r="G109" s="47"/>
      <c r="H109" s="4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customHeight="1" x14ac:dyDescent="0.2">
      <c r="A110" s="5"/>
      <c r="B110" s="5"/>
      <c r="C110" s="5"/>
      <c r="D110" s="5"/>
      <c r="E110" s="5"/>
      <c r="F110" s="47"/>
      <c r="G110" s="47"/>
      <c r="H110" s="4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customHeight="1" x14ac:dyDescent="0.2">
      <c r="A111" s="5"/>
      <c r="B111" s="5"/>
      <c r="C111" s="5"/>
      <c r="D111" s="5"/>
      <c r="E111" s="5"/>
      <c r="F111" s="47"/>
      <c r="G111" s="47"/>
      <c r="H111" s="4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customHeight="1" x14ac:dyDescent="0.2">
      <c r="A112" s="5"/>
      <c r="B112" s="5"/>
      <c r="C112" s="5"/>
      <c r="D112" s="5"/>
      <c r="E112" s="5"/>
      <c r="F112" s="47"/>
      <c r="G112" s="47"/>
      <c r="H112" s="4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customHeight="1" x14ac:dyDescent="0.2">
      <c r="A113" s="5"/>
      <c r="B113" s="5"/>
      <c r="C113" s="5"/>
      <c r="D113" s="5"/>
      <c r="E113" s="5"/>
      <c r="F113" s="47"/>
      <c r="G113" s="47"/>
      <c r="H113" s="4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customHeight="1" x14ac:dyDescent="0.2">
      <c r="A114" s="5"/>
      <c r="B114" s="5"/>
      <c r="C114" s="5"/>
      <c r="D114" s="5"/>
      <c r="E114" s="5"/>
      <c r="F114" s="47"/>
      <c r="G114" s="47"/>
      <c r="H114" s="4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customHeight="1" x14ac:dyDescent="0.2">
      <c r="A115" s="5"/>
      <c r="B115" s="5"/>
      <c r="C115" s="5"/>
      <c r="D115" s="5"/>
      <c r="E115" s="5"/>
      <c r="F115" s="47"/>
      <c r="G115" s="47"/>
      <c r="H115" s="4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customHeight="1" x14ac:dyDescent="0.2">
      <c r="A116" s="5"/>
      <c r="B116" s="5"/>
      <c r="C116" s="5"/>
      <c r="D116" s="5"/>
      <c r="E116" s="5"/>
      <c r="F116" s="47"/>
      <c r="G116" s="47"/>
      <c r="H116" s="4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customHeight="1" x14ac:dyDescent="0.2">
      <c r="A117" s="5"/>
      <c r="B117" s="5"/>
      <c r="C117" s="5"/>
      <c r="D117" s="5"/>
      <c r="E117" s="5"/>
      <c r="F117" s="47"/>
      <c r="G117" s="47"/>
      <c r="H117" s="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customHeight="1" x14ac:dyDescent="0.2">
      <c r="A118" s="5"/>
      <c r="B118" s="5"/>
      <c r="C118" s="5"/>
      <c r="D118" s="5"/>
      <c r="E118" s="5"/>
      <c r="F118" s="47"/>
      <c r="G118" s="47"/>
      <c r="H118" s="4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customHeight="1" x14ac:dyDescent="0.2">
      <c r="A119" s="5"/>
      <c r="B119" s="5"/>
      <c r="C119" s="5"/>
      <c r="D119" s="5"/>
      <c r="E119" s="5"/>
      <c r="F119" s="47"/>
      <c r="G119" s="47"/>
      <c r="H119" s="4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customHeight="1" x14ac:dyDescent="0.2">
      <c r="A120" s="5"/>
      <c r="B120" s="5"/>
      <c r="C120" s="5"/>
      <c r="D120" s="5"/>
      <c r="E120" s="5"/>
      <c r="F120" s="47"/>
      <c r="G120" s="47"/>
      <c r="H120" s="4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customHeight="1" x14ac:dyDescent="0.2">
      <c r="A121" s="5"/>
      <c r="B121" s="5"/>
      <c r="C121" s="5"/>
      <c r="D121" s="5"/>
      <c r="E121" s="5"/>
      <c r="F121" s="47"/>
      <c r="G121" s="47"/>
      <c r="H121" s="4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customHeight="1" x14ac:dyDescent="0.2">
      <c r="A122" s="5"/>
      <c r="B122" s="5"/>
      <c r="C122" s="5"/>
      <c r="D122" s="5"/>
      <c r="E122" s="5"/>
      <c r="F122" s="47"/>
      <c r="G122" s="47"/>
      <c r="H122" s="4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customHeight="1" x14ac:dyDescent="0.2">
      <c r="A123" s="5"/>
      <c r="B123" s="5"/>
      <c r="C123" s="5"/>
      <c r="D123" s="5"/>
      <c r="E123" s="5"/>
      <c r="F123" s="47"/>
      <c r="G123" s="47"/>
      <c r="H123" s="4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customHeight="1" x14ac:dyDescent="0.2">
      <c r="A124" s="5"/>
      <c r="B124" s="5"/>
      <c r="C124" s="5"/>
      <c r="D124" s="5"/>
      <c r="E124" s="5"/>
      <c r="F124" s="47"/>
      <c r="G124" s="47"/>
      <c r="H124" s="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customHeight="1" x14ac:dyDescent="0.2">
      <c r="A125" s="5"/>
      <c r="B125" s="5"/>
      <c r="C125" s="5"/>
      <c r="D125" s="5"/>
      <c r="E125" s="5"/>
      <c r="F125" s="47"/>
      <c r="G125" s="47"/>
      <c r="H125" s="4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customHeight="1" x14ac:dyDescent="0.2">
      <c r="A126" s="5"/>
      <c r="B126" s="5"/>
      <c r="C126" s="5"/>
      <c r="D126" s="5"/>
      <c r="E126" s="5"/>
      <c r="F126" s="47"/>
      <c r="G126" s="47"/>
      <c r="H126" s="4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customHeight="1" x14ac:dyDescent="0.2">
      <c r="A127" s="5"/>
      <c r="B127" s="5"/>
      <c r="C127" s="5"/>
      <c r="D127" s="5"/>
      <c r="E127" s="5"/>
      <c r="F127" s="47"/>
      <c r="G127" s="47"/>
      <c r="H127" s="4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customHeight="1" x14ac:dyDescent="0.2">
      <c r="A128" s="5"/>
      <c r="B128" s="5"/>
      <c r="C128" s="5"/>
      <c r="D128" s="5"/>
      <c r="E128" s="5"/>
      <c r="F128" s="47"/>
      <c r="G128" s="47"/>
      <c r="H128" s="4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customHeight="1" x14ac:dyDescent="0.2">
      <c r="A129" s="5"/>
      <c r="B129" s="5"/>
      <c r="C129" s="5"/>
      <c r="D129" s="5"/>
      <c r="E129" s="5"/>
      <c r="F129" s="47"/>
      <c r="G129" s="47"/>
      <c r="H129" s="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customHeight="1" x14ac:dyDescent="0.2">
      <c r="A130" s="5"/>
      <c r="B130" s="5"/>
      <c r="C130" s="5"/>
      <c r="D130" s="5"/>
      <c r="E130" s="5"/>
      <c r="F130" s="47"/>
      <c r="G130" s="47"/>
      <c r="H130" s="4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customHeight="1" x14ac:dyDescent="0.2">
      <c r="A131" s="5"/>
      <c r="B131" s="5"/>
      <c r="C131" s="5"/>
      <c r="D131" s="5"/>
      <c r="E131" s="5"/>
      <c r="F131" s="47"/>
      <c r="G131" s="47"/>
      <c r="H131" s="4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customHeight="1" x14ac:dyDescent="0.2">
      <c r="A132" s="5"/>
      <c r="B132" s="5"/>
      <c r="C132" s="5"/>
      <c r="D132" s="5"/>
      <c r="E132" s="5"/>
      <c r="F132" s="47"/>
      <c r="G132" s="47"/>
      <c r="H132" s="4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customHeight="1" x14ac:dyDescent="0.2">
      <c r="A133" s="5"/>
      <c r="B133" s="5"/>
      <c r="C133" s="5"/>
      <c r="D133" s="5"/>
      <c r="E133" s="5"/>
      <c r="F133" s="47"/>
      <c r="G133" s="47"/>
      <c r="H133" s="4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customHeight="1" x14ac:dyDescent="0.2">
      <c r="A134" s="5"/>
      <c r="B134" s="5"/>
      <c r="C134" s="5"/>
      <c r="D134" s="5"/>
      <c r="E134" s="5"/>
      <c r="F134" s="47"/>
      <c r="G134" s="47"/>
      <c r="H134" s="4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customHeight="1" x14ac:dyDescent="0.2">
      <c r="A135" s="5"/>
      <c r="B135" s="5"/>
      <c r="C135" s="5"/>
      <c r="D135" s="5"/>
      <c r="E135" s="5"/>
      <c r="F135" s="47"/>
      <c r="G135" s="47"/>
      <c r="H135" s="4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customHeight="1" x14ac:dyDescent="0.2">
      <c r="A136" s="5"/>
      <c r="B136" s="5"/>
      <c r="C136" s="5"/>
      <c r="D136" s="5"/>
      <c r="E136" s="5"/>
      <c r="F136" s="47"/>
      <c r="G136" s="47"/>
      <c r="H136" s="4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customHeight="1" x14ac:dyDescent="0.2">
      <c r="A137" s="5"/>
      <c r="B137" s="5"/>
      <c r="C137" s="5"/>
      <c r="D137" s="5"/>
      <c r="E137" s="5"/>
      <c r="F137" s="47"/>
      <c r="G137" s="47"/>
      <c r="H137" s="4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customHeight="1" x14ac:dyDescent="0.2">
      <c r="A138" s="5"/>
      <c r="B138" s="5"/>
      <c r="C138" s="5"/>
      <c r="D138" s="5"/>
      <c r="E138" s="5"/>
      <c r="F138" s="47"/>
      <c r="G138" s="47"/>
      <c r="H138" s="4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47"/>
      <c r="G139" s="47"/>
      <c r="H139" s="4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customHeight="1" x14ac:dyDescent="0.2">
      <c r="A140" s="5"/>
      <c r="B140" s="5"/>
      <c r="C140" s="5"/>
      <c r="D140" s="5"/>
      <c r="E140" s="5"/>
      <c r="F140" s="47"/>
      <c r="G140" s="47"/>
      <c r="H140" s="4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customHeight="1" x14ac:dyDescent="0.2">
      <c r="A141" s="5"/>
      <c r="B141" s="5"/>
      <c r="C141" s="5"/>
      <c r="D141" s="5"/>
      <c r="E141" s="5"/>
      <c r="F141" s="47"/>
      <c r="G141" s="47"/>
      <c r="H141" s="4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customHeight="1" x14ac:dyDescent="0.2">
      <c r="A142" s="5"/>
      <c r="B142" s="5"/>
      <c r="C142" s="5"/>
      <c r="D142" s="5"/>
      <c r="E142" s="5"/>
      <c r="F142" s="47"/>
      <c r="G142" s="47"/>
      <c r="H142" s="4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customHeight="1" x14ac:dyDescent="0.2">
      <c r="A143" s="5"/>
      <c r="B143" s="5"/>
      <c r="C143" s="5"/>
      <c r="D143" s="5"/>
      <c r="E143" s="5"/>
      <c r="F143" s="47"/>
      <c r="G143" s="47"/>
      <c r="H143" s="4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customHeight="1" x14ac:dyDescent="0.2">
      <c r="A144" s="5"/>
      <c r="B144" s="5"/>
      <c r="C144" s="5"/>
      <c r="D144" s="5"/>
      <c r="E144" s="5"/>
      <c r="F144" s="47"/>
      <c r="G144" s="47"/>
      <c r="H144" s="4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customHeight="1" x14ac:dyDescent="0.2">
      <c r="A145" s="5"/>
      <c r="B145" s="5"/>
      <c r="C145" s="5"/>
      <c r="D145" s="5"/>
      <c r="E145" s="5"/>
      <c r="F145" s="47"/>
      <c r="G145" s="47"/>
      <c r="H145" s="4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customHeight="1" x14ac:dyDescent="0.2">
      <c r="A146" s="5"/>
      <c r="B146" s="5"/>
      <c r="C146" s="5"/>
      <c r="D146" s="5"/>
      <c r="E146" s="5"/>
      <c r="F146" s="47"/>
      <c r="G146" s="47"/>
      <c r="H146" s="4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customHeight="1" x14ac:dyDescent="0.2">
      <c r="A147" s="5"/>
      <c r="B147" s="5"/>
      <c r="C147" s="5"/>
      <c r="D147" s="5"/>
      <c r="E147" s="5"/>
      <c r="F147" s="47"/>
      <c r="G147" s="47"/>
      <c r="H147" s="4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customHeight="1" x14ac:dyDescent="0.2">
      <c r="A148" s="5"/>
      <c r="B148" s="5"/>
      <c r="C148" s="5"/>
      <c r="D148" s="5"/>
      <c r="E148" s="5"/>
      <c r="F148" s="47"/>
      <c r="G148" s="47"/>
      <c r="H148" s="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customHeight="1" x14ac:dyDescent="0.2">
      <c r="A149" s="5"/>
      <c r="B149" s="5"/>
      <c r="C149" s="5"/>
      <c r="D149" s="5"/>
      <c r="E149" s="5"/>
      <c r="F149" s="47"/>
      <c r="G149" s="47"/>
      <c r="H149" s="4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customHeight="1" x14ac:dyDescent="0.2">
      <c r="A150" s="5"/>
      <c r="B150" s="5"/>
      <c r="C150" s="5"/>
      <c r="D150" s="5"/>
      <c r="E150" s="5"/>
      <c r="F150" s="47"/>
      <c r="G150" s="47"/>
      <c r="H150" s="4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customHeight="1" x14ac:dyDescent="0.2">
      <c r="A151" s="5"/>
      <c r="B151" s="5"/>
      <c r="C151" s="5"/>
      <c r="D151" s="5"/>
      <c r="E151" s="5"/>
      <c r="F151" s="47"/>
      <c r="G151" s="47"/>
      <c r="H151" s="4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customHeight="1" x14ac:dyDescent="0.2">
      <c r="A152" s="5"/>
      <c r="B152" s="5"/>
      <c r="C152" s="5"/>
      <c r="D152" s="5"/>
      <c r="E152" s="5"/>
      <c r="F152" s="47"/>
      <c r="G152" s="47"/>
      <c r="H152" s="4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customHeight="1" x14ac:dyDescent="0.2">
      <c r="A153" s="5"/>
      <c r="B153" s="5"/>
      <c r="C153" s="5"/>
      <c r="D153" s="5"/>
      <c r="E153" s="5"/>
      <c r="F153" s="47"/>
      <c r="G153" s="47"/>
      <c r="H153" s="4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customHeight="1" x14ac:dyDescent="0.2">
      <c r="A154" s="5"/>
      <c r="B154" s="5"/>
      <c r="C154" s="5"/>
      <c r="D154" s="5"/>
      <c r="E154" s="5"/>
      <c r="F154" s="47"/>
      <c r="G154" s="47"/>
      <c r="H154" s="4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customHeight="1" x14ac:dyDescent="0.2">
      <c r="A155" s="5"/>
      <c r="B155" s="5"/>
      <c r="C155" s="5"/>
      <c r="D155" s="5"/>
      <c r="E155" s="5"/>
      <c r="F155" s="47"/>
      <c r="G155" s="47"/>
      <c r="H155" s="4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customHeight="1" x14ac:dyDescent="0.2">
      <c r="A156" s="5"/>
      <c r="B156" s="5"/>
      <c r="C156" s="5"/>
      <c r="D156" s="5"/>
      <c r="E156" s="5"/>
      <c r="F156" s="47"/>
      <c r="G156" s="47"/>
      <c r="H156" s="4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customHeight="1" x14ac:dyDescent="0.2">
      <c r="A157" s="5"/>
      <c r="B157" s="5"/>
      <c r="C157" s="5"/>
      <c r="D157" s="5"/>
      <c r="E157" s="5"/>
      <c r="F157" s="47"/>
      <c r="G157" s="47"/>
      <c r="H157" s="4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customHeight="1" x14ac:dyDescent="0.2">
      <c r="A158" s="5"/>
      <c r="B158" s="5"/>
      <c r="C158" s="5"/>
      <c r="D158" s="5"/>
      <c r="E158" s="5"/>
      <c r="F158" s="47"/>
      <c r="G158" s="47"/>
      <c r="H158" s="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customHeight="1" x14ac:dyDescent="0.2">
      <c r="A159" s="5"/>
      <c r="B159" s="5"/>
      <c r="C159" s="5"/>
      <c r="D159" s="5"/>
      <c r="E159" s="5"/>
      <c r="F159" s="47"/>
      <c r="G159" s="47"/>
      <c r="H159" s="4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customHeight="1" x14ac:dyDescent="0.2">
      <c r="A160" s="5"/>
      <c r="B160" s="5"/>
      <c r="C160" s="5"/>
      <c r="D160" s="5"/>
      <c r="E160" s="5"/>
      <c r="F160" s="47"/>
      <c r="G160" s="47"/>
      <c r="H160" s="4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customHeight="1" x14ac:dyDescent="0.2">
      <c r="A161" s="5"/>
      <c r="B161" s="5"/>
      <c r="C161" s="5"/>
      <c r="D161" s="5"/>
      <c r="E161" s="5"/>
      <c r="F161" s="47"/>
      <c r="G161" s="47"/>
      <c r="H161" s="4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customHeight="1" x14ac:dyDescent="0.2">
      <c r="A162" s="5"/>
      <c r="B162" s="5"/>
      <c r="C162" s="5"/>
      <c r="D162" s="5"/>
      <c r="E162" s="5"/>
      <c r="F162" s="47"/>
      <c r="G162" s="47"/>
      <c r="H162" s="4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customHeight="1" x14ac:dyDescent="0.2">
      <c r="A163" s="5"/>
      <c r="B163" s="5"/>
      <c r="C163" s="5"/>
      <c r="D163" s="5"/>
      <c r="E163" s="5"/>
      <c r="F163" s="47"/>
      <c r="G163" s="47"/>
      <c r="H163" s="4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customHeight="1" x14ac:dyDescent="0.2">
      <c r="A164" s="5"/>
      <c r="B164" s="5"/>
      <c r="C164" s="5"/>
      <c r="D164" s="5"/>
      <c r="E164" s="5"/>
      <c r="F164" s="47"/>
      <c r="G164" s="47"/>
      <c r="H164" s="4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customHeight="1" x14ac:dyDescent="0.2">
      <c r="A165" s="5"/>
      <c r="B165" s="5"/>
      <c r="C165" s="5"/>
      <c r="D165" s="5"/>
      <c r="E165" s="5"/>
      <c r="F165" s="47"/>
      <c r="G165" s="47"/>
      <c r="H165" s="4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customHeight="1" x14ac:dyDescent="0.2">
      <c r="A166" s="5"/>
      <c r="B166" s="5"/>
      <c r="C166" s="5"/>
      <c r="D166" s="5"/>
      <c r="E166" s="5"/>
      <c r="F166" s="47"/>
      <c r="G166" s="47"/>
      <c r="H166" s="4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customHeight="1" x14ac:dyDescent="0.2">
      <c r="A167" s="5"/>
      <c r="B167" s="5"/>
      <c r="C167" s="5"/>
      <c r="D167" s="5"/>
      <c r="E167" s="5"/>
      <c r="F167" s="47"/>
      <c r="G167" s="47"/>
      <c r="H167" s="4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customHeight="1" x14ac:dyDescent="0.2">
      <c r="A168" s="5"/>
      <c r="B168" s="5"/>
      <c r="C168" s="5"/>
      <c r="D168" s="5"/>
      <c r="E168" s="5"/>
      <c r="F168" s="47"/>
      <c r="G168" s="47"/>
      <c r="H168" s="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customHeight="1" x14ac:dyDescent="0.2">
      <c r="A169" s="5"/>
      <c r="B169" s="5"/>
      <c r="C169" s="5"/>
      <c r="D169" s="5"/>
      <c r="E169" s="5"/>
      <c r="F169" s="47"/>
      <c r="G169" s="47"/>
      <c r="H169" s="4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customHeight="1" x14ac:dyDescent="0.2">
      <c r="A170" s="5"/>
      <c r="B170" s="5"/>
      <c r="C170" s="5"/>
      <c r="D170" s="5"/>
      <c r="E170" s="5"/>
      <c r="F170" s="47"/>
      <c r="G170" s="47"/>
      <c r="H170" s="4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customHeight="1" x14ac:dyDescent="0.2">
      <c r="A171" s="5"/>
      <c r="B171" s="5"/>
      <c r="C171" s="5"/>
      <c r="D171" s="5"/>
      <c r="E171" s="5"/>
      <c r="F171" s="47"/>
      <c r="G171" s="47"/>
      <c r="H171" s="4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customHeight="1" x14ac:dyDescent="0.2">
      <c r="A172" s="5"/>
      <c r="B172" s="5"/>
      <c r="C172" s="5"/>
      <c r="D172" s="5"/>
      <c r="E172" s="5"/>
      <c r="F172" s="47"/>
      <c r="G172" s="47"/>
      <c r="H172" s="4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customHeight="1" x14ac:dyDescent="0.2">
      <c r="A173" s="5"/>
      <c r="B173" s="5"/>
      <c r="C173" s="5"/>
      <c r="D173" s="5"/>
      <c r="E173" s="5"/>
      <c r="F173" s="47"/>
      <c r="G173" s="47"/>
      <c r="H173" s="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customHeight="1" x14ac:dyDescent="0.2">
      <c r="A174" s="5"/>
      <c r="B174" s="5"/>
      <c r="C174" s="5"/>
      <c r="D174" s="5"/>
      <c r="E174" s="5"/>
      <c r="F174" s="47"/>
      <c r="G174" s="47"/>
      <c r="H174" s="4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customHeight="1" x14ac:dyDescent="0.2">
      <c r="A175" s="5"/>
      <c r="B175" s="5"/>
      <c r="C175" s="5"/>
      <c r="D175" s="5"/>
      <c r="E175" s="5"/>
      <c r="F175" s="47"/>
      <c r="G175" s="47"/>
      <c r="H175" s="4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customHeight="1" x14ac:dyDescent="0.2">
      <c r="A176" s="5"/>
      <c r="B176" s="5"/>
      <c r="C176" s="5"/>
      <c r="D176" s="5"/>
      <c r="E176" s="5"/>
      <c r="F176" s="47"/>
      <c r="G176" s="47"/>
      <c r="H176" s="4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customHeight="1" x14ac:dyDescent="0.2">
      <c r="A177" s="5"/>
      <c r="B177" s="5"/>
      <c r="C177" s="5"/>
      <c r="D177" s="5"/>
      <c r="E177" s="5"/>
      <c r="F177" s="47"/>
      <c r="G177" s="47"/>
      <c r="H177" s="4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customHeight="1" x14ac:dyDescent="0.2">
      <c r="A178" s="5"/>
      <c r="B178" s="5"/>
      <c r="C178" s="5"/>
      <c r="D178" s="5"/>
      <c r="E178" s="5"/>
      <c r="F178" s="47"/>
      <c r="G178" s="47"/>
      <c r="H178" s="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customHeight="1" x14ac:dyDescent="0.2">
      <c r="A179" s="5"/>
      <c r="B179" s="5"/>
      <c r="C179" s="5"/>
      <c r="D179" s="5"/>
      <c r="E179" s="5"/>
      <c r="F179" s="47"/>
      <c r="G179" s="47"/>
      <c r="H179" s="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customHeight="1" x14ac:dyDescent="0.2">
      <c r="A180" s="5"/>
      <c r="B180" s="5"/>
      <c r="C180" s="5"/>
      <c r="D180" s="5"/>
      <c r="E180" s="5"/>
      <c r="F180" s="47"/>
      <c r="G180" s="47"/>
      <c r="H180" s="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customHeight="1" x14ac:dyDescent="0.2">
      <c r="A181" s="5"/>
      <c r="B181" s="5"/>
      <c r="C181" s="5"/>
      <c r="D181" s="5"/>
      <c r="E181" s="5"/>
      <c r="F181" s="47"/>
      <c r="G181" s="47"/>
      <c r="H181" s="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customHeight="1" x14ac:dyDescent="0.2">
      <c r="A182" s="5"/>
      <c r="B182" s="5"/>
      <c r="C182" s="5"/>
      <c r="D182" s="5"/>
      <c r="E182" s="5"/>
      <c r="F182" s="47"/>
      <c r="G182" s="47"/>
      <c r="H182" s="4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customHeight="1" x14ac:dyDescent="0.2">
      <c r="A183" s="5"/>
      <c r="B183" s="5"/>
      <c r="C183" s="5"/>
      <c r="D183" s="5"/>
      <c r="E183" s="5"/>
      <c r="F183" s="47"/>
      <c r="G183" s="47"/>
      <c r="H183" s="4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customHeight="1" x14ac:dyDescent="0.2">
      <c r="A184" s="5"/>
      <c r="B184" s="5"/>
      <c r="C184" s="5"/>
      <c r="D184" s="5"/>
      <c r="E184" s="5"/>
      <c r="F184" s="47"/>
      <c r="G184" s="47"/>
      <c r="H184" s="4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customHeight="1" x14ac:dyDescent="0.2">
      <c r="A185" s="5"/>
      <c r="B185" s="5"/>
      <c r="C185" s="5"/>
      <c r="D185" s="5"/>
      <c r="E185" s="5"/>
      <c r="F185" s="47"/>
      <c r="G185" s="47"/>
      <c r="H185" s="4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customHeight="1" x14ac:dyDescent="0.2">
      <c r="A186" s="5"/>
      <c r="B186" s="5"/>
      <c r="C186" s="5"/>
      <c r="D186" s="5"/>
      <c r="E186" s="5"/>
      <c r="F186" s="47"/>
      <c r="G186" s="47"/>
      <c r="H186" s="4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customHeight="1" x14ac:dyDescent="0.2">
      <c r="A187" s="5"/>
      <c r="B187" s="5"/>
      <c r="C187" s="5"/>
      <c r="D187" s="5"/>
      <c r="E187" s="5"/>
      <c r="F187" s="47"/>
      <c r="G187" s="47"/>
      <c r="H187" s="4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customHeight="1" x14ac:dyDescent="0.2">
      <c r="A188" s="5"/>
      <c r="B188" s="5"/>
      <c r="C188" s="5"/>
      <c r="D188" s="5"/>
      <c r="E188" s="5"/>
      <c r="F188" s="47"/>
      <c r="G188" s="47"/>
      <c r="H188" s="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customHeight="1" x14ac:dyDescent="0.2">
      <c r="A189" s="5"/>
      <c r="B189" s="5"/>
      <c r="C189" s="5"/>
      <c r="D189" s="5"/>
      <c r="E189" s="5"/>
      <c r="F189" s="47"/>
      <c r="G189" s="47"/>
      <c r="H189" s="4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customHeight="1" x14ac:dyDescent="0.2">
      <c r="A190" s="5"/>
      <c r="B190" s="5"/>
      <c r="C190" s="5"/>
      <c r="D190" s="5"/>
      <c r="E190" s="5"/>
      <c r="F190" s="47"/>
      <c r="G190" s="47"/>
      <c r="H190" s="4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customHeight="1" x14ac:dyDescent="0.2">
      <c r="A191" s="5"/>
      <c r="B191" s="5"/>
      <c r="C191" s="5"/>
      <c r="D191" s="5"/>
      <c r="E191" s="5"/>
      <c r="F191" s="47"/>
      <c r="G191" s="47"/>
      <c r="H191" s="4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customHeight="1" x14ac:dyDescent="0.2">
      <c r="A192" s="5"/>
      <c r="B192" s="5"/>
      <c r="C192" s="5"/>
      <c r="D192" s="5"/>
      <c r="E192" s="5"/>
      <c r="F192" s="47"/>
      <c r="G192" s="47"/>
      <c r="H192" s="4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customHeight="1" x14ac:dyDescent="0.2">
      <c r="A193" s="5"/>
      <c r="B193" s="5"/>
      <c r="C193" s="5"/>
      <c r="D193" s="5"/>
      <c r="E193" s="5"/>
      <c r="F193" s="47"/>
      <c r="G193" s="47"/>
      <c r="H193" s="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customHeight="1" x14ac:dyDescent="0.2">
      <c r="A194" s="5"/>
      <c r="B194" s="5"/>
      <c r="C194" s="5"/>
      <c r="D194" s="5"/>
      <c r="E194" s="5"/>
      <c r="F194" s="47"/>
      <c r="G194" s="47"/>
      <c r="H194" s="4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customHeight="1" x14ac:dyDescent="0.2">
      <c r="A195" s="5"/>
      <c r="B195" s="5"/>
      <c r="C195" s="5"/>
      <c r="D195" s="5"/>
      <c r="E195" s="5"/>
      <c r="F195" s="47"/>
      <c r="G195" s="47"/>
      <c r="H195" s="4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customHeight="1" x14ac:dyDescent="0.2">
      <c r="A196" s="5"/>
      <c r="B196" s="5"/>
      <c r="C196" s="5"/>
      <c r="D196" s="5"/>
      <c r="E196" s="5"/>
      <c r="F196" s="47"/>
      <c r="G196" s="47"/>
      <c r="H196" s="4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customHeight="1" x14ac:dyDescent="0.2">
      <c r="A197" s="5"/>
      <c r="B197" s="5"/>
      <c r="C197" s="5"/>
      <c r="D197" s="5"/>
      <c r="E197" s="5"/>
      <c r="F197" s="47"/>
      <c r="G197" s="47"/>
      <c r="H197" s="4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customHeight="1" x14ac:dyDescent="0.2">
      <c r="A198" s="5"/>
      <c r="B198" s="5"/>
      <c r="C198" s="5"/>
      <c r="D198" s="5"/>
      <c r="E198" s="5"/>
      <c r="F198" s="47"/>
      <c r="G198" s="47"/>
      <c r="H198" s="4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customHeight="1" x14ac:dyDescent="0.2">
      <c r="A199" s="5"/>
      <c r="B199" s="5"/>
      <c r="C199" s="5"/>
      <c r="D199" s="5"/>
      <c r="E199" s="5"/>
      <c r="F199" s="47"/>
      <c r="G199" s="47"/>
      <c r="H199" s="4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customHeight="1" x14ac:dyDescent="0.2">
      <c r="A200" s="5"/>
      <c r="B200" s="5"/>
      <c r="C200" s="5"/>
      <c r="D200" s="5"/>
      <c r="E200" s="5"/>
      <c r="F200" s="47"/>
      <c r="G200" s="47"/>
      <c r="H200" s="4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customHeight="1" x14ac:dyDescent="0.2">
      <c r="A201" s="5"/>
      <c r="B201" s="5"/>
      <c r="C201" s="5"/>
      <c r="D201" s="5"/>
      <c r="E201" s="5"/>
      <c r="F201" s="47"/>
      <c r="G201" s="47"/>
      <c r="H201" s="4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customHeight="1" x14ac:dyDescent="0.2">
      <c r="A202" s="5"/>
      <c r="B202" s="5"/>
      <c r="C202" s="5"/>
      <c r="D202" s="5"/>
      <c r="E202" s="5"/>
      <c r="F202" s="47"/>
      <c r="G202" s="47"/>
      <c r="H202" s="4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customHeight="1" x14ac:dyDescent="0.2">
      <c r="A203" s="5"/>
      <c r="B203" s="5"/>
      <c r="C203" s="5"/>
      <c r="D203" s="5"/>
      <c r="E203" s="5"/>
      <c r="F203" s="47"/>
      <c r="G203" s="47"/>
      <c r="H203" s="4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customHeight="1" x14ac:dyDescent="0.2">
      <c r="A204" s="5"/>
      <c r="B204" s="5"/>
      <c r="C204" s="5"/>
      <c r="D204" s="5"/>
      <c r="E204" s="5"/>
      <c r="F204" s="47"/>
      <c r="G204" s="47"/>
      <c r="H204" s="4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customHeight="1" x14ac:dyDescent="0.2">
      <c r="A205" s="5"/>
      <c r="B205" s="5"/>
      <c r="C205" s="5"/>
      <c r="D205" s="5"/>
      <c r="E205" s="5"/>
      <c r="F205" s="47"/>
      <c r="G205" s="47"/>
      <c r="H205" s="4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customHeight="1" x14ac:dyDescent="0.2">
      <c r="A206" s="5"/>
      <c r="B206" s="5"/>
      <c r="C206" s="5"/>
      <c r="D206" s="5"/>
      <c r="E206" s="5"/>
      <c r="F206" s="47"/>
      <c r="G206" s="47"/>
      <c r="H206" s="4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customHeight="1" x14ac:dyDescent="0.2">
      <c r="A207" s="5"/>
      <c r="B207" s="5"/>
      <c r="C207" s="5"/>
      <c r="D207" s="5"/>
      <c r="E207" s="5"/>
      <c r="F207" s="47"/>
      <c r="G207" s="47"/>
      <c r="H207" s="4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customHeight="1" x14ac:dyDescent="0.2">
      <c r="A208" s="5"/>
      <c r="B208" s="5"/>
      <c r="C208" s="5"/>
      <c r="D208" s="5"/>
      <c r="E208" s="5"/>
      <c r="F208" s="47"/>
      <c r="G208" s="47"/>
      <c r="H208" s="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customHeight="1" x14ac:dyDescent="0.2">
      <c r="A209" s="5"/>
      <c r="B209" s="5"/>
      <c r="C209" s="5"/>
      <c r="D209" s="5"/>
      <c r="E209" s="5"/>
      <c r="F209" s="47"/>
      <c r="G209" s="47"/>
      <c r="H209" s="4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customHeight="1" x14ac:dyDescent="0.2">
      <c r="A210" s="5"/>
      <c r="B210" s="5"/>
      <c r="C210" s="5"/>
      <c r="D210" s="5"/>
      <c r="E210" s="5"/>
      <c r="F210" s="47"/>
      <c r="G210" s="47"/>
      <c r="H210" s="4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customHeight="1" x14ac:dyDescent="0.2">
      <c r="A211" s="5"/>
      <c r="B211" s="5"/>
      <c r="C211" s="5"/>
      <c r="D211" s="5"/>
      <c r="E211" s="5"/>
      <c r="F211" s="47"/>
      <c r="G211" s="47"/>
      <c r="H211" s="4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customHeight="1" x14ac:dyDescent="0.2">
      <c r="A212" s="5"/>
      <c r="B212" s="5"/>
      <c r="C212" s="5"/>
      <c r="D212" s="5"/>
      <c r="E212" s="5"/>
      <c r="F212" s="47"/>
      <c r="G212" s="47"/>
      <c r="H212" s="4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customHeight="1" x14ac:dyDescent="0.2">
      <c r="A213" s="5"/>
      <c r="B213" s="5"/>
      <c r="C213" s="5"/>
      <c r="D213" s="5"/>
      <c r="E213" s="5"/>
      <c r="F213" s="47"/>
      <c r="G213" s="47"/>
      <c r="H213" s="4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customHeight="1" x14ac:dyDescent="0.2">
      <c r="A214" s="5"/>
      <c r="B214" s="5"/>
      <c r="C214" s="5"/>
      <c r="D214" s="5"/>
      <c r="E214" s="5"/>
      <c r="F214" s="47"/>
      <c r="G214" s="47"/>
      <c r="H214" s="4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customHeight="1" x14ac:dyDescent="0.2">
      <c r="A215" s="5"/>
      <c r="B215" s="5"/>
      <c r="C215" s="5"/>
      <c r="D215" s="5"/>
      <c r="E215" s="5"/>
      <c r="F215" s="47"/>
      <c r="G215" s="47"/>
      <c r="H215" s="4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customHeight="1" x14ac:dyDescent="0.2">
      <c r="A216" s="5"/>
      <c r="B216" s="5"/>
      <c r="C216" s="5"/>
      <c r="D216" s="5"/>
      <c r="E216" s="5"/>
      <c r="F216" s="47"/>
      <c r="G216" s="47"/>
      <c r="H216" s="4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customHeight="1" x14ac:dyDescent="0.2">
      <c r="A217" s="5"/>
      <c r="B217" s="5"/>
      <c r="C217" s="5"/>
      <c r="D217" s="5"/>
      <c r="E217" s="5"/>
      <c r="F217" s="47"/>
      <c r="G217" s="47"/>
      <c r="H217" s="4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customHeight="1" x14ac:dyDescent="0.2">
      <c r="A218" s="5"/>
      <c r="B218" s="5"/>
      <c r="C218" s="5"/>
      <c r="D218" s="5"/>
      <c r="E218" s="5"/>
      <c r="F218" s="47"/>
      <c r="G218" s="47"/>
      <c r="H218" s="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customHeight="1" x14ac:dyDescent="0.2">
      <c r="A219" s="5"/>
      <c r="B219" s="5"/>
      <c r="C219" s="5"/>
      <c r="D219" s="5"/>
      <c r="E219" s="5"/>
      <c r="F219" s="47"/>
      <c r="G219" s="47"/>
      <c r="H219" s="4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customHeight="1" x14ac:dyDescent="0.2">
      <c r="A220" s="5"/>
      <c r="B220" s="5"/>
      <c r="C220" s="5"/>
      <c r="D220" s="5"/>
      <c r="E220" s="5"/>
      <c r="F220" s="47"/>
      <c r="G220" s="47"/>
      <c r="H220" s="4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customHeight="1" x14ac:dyDescent="0.2">
      <c r="A221" s="5"/>
      <c r="B221" s="5"/>
      <c r="C221" s="5"/>
      <c r="D221" s="5"/>
      <c r="E221" s="5"/>
      <c r="F221" s="47"/>
      <c r="G221" s="47"/>
      <c r="H221" s="4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customHeight="1" x14ac:dyDescent="0.2">
      <c r="A222" s="5"/>
      <c r="B222" s="5"/>
      <c r="C222" s="5"/>
      <c r="D222" s="5"/>
      <c r="E222" s="5"/>
      <c r="F222" s="47"/>
      <c r="G222" s="47"/>
      <c r="H222" s="4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customHeight="1" x14ac:dyDescent="0.2">
      <c r="A223" s="5"/>
      <c r="B223" s="5"/>
      <c r="C223" s="5"/>
      <c r="D223" s="5"/>
      <c r="E223" s="5"/>
      <c r="F223" s="47"/>
      <c r="G223" s="47"/>
      <c r="H223" s="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customHeight="1" x14ac:dyDescent="0.2">
      <c r="A224" s="5"/>
      <c r="B224" s="5"/>
      <c r="C224" s="5"/>
      <c r="D224" s="5"/>
      <c r="E224" s="5"/>
      <c r="F224" s="47"/>
      <c r="G224" s="47"/>
      <c r="H224" s="4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customHeight="1" x14ac:dyDescent="0.2">
      <c r="A225" s="5"/>
      <c r="B225" s="5"/>
      <c r="C225" s="5"/>
      <c r="D225" s="5"/>
      <c r="E225" s="5"/>
      <c r="F225" s="47"/>
      <c r="G225" s="47"/>
      <c r="H225" s="4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customHeight="1" x14ac:dyDescent="0.2">
      <c r="A226" s="5"/>
      <c r="B226" s="5"/>
      <c r="C226" s="5"/>
      <c r="D226" s="5"/>
      <c r="E226" s="5"/>
      <c r="F226" s="47"/>
      <c r="G226" s="47"/>
      <c r="H226" s="4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customHeight="1" x14ac:dyDescent="0.2">
      <c r="A227" s="5"/>
      <c r="B227" s="5"/>
      <c r="C227" s="5"/>
      <c r="D227" s="5"/>
      <c r="E227" s="5"/>
      <c r="F227" s="47"/>
      <c r="G227" s="47"/>
      <c r="H227" s="4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customHeight="1" x14ac:dyDescent="0.2">
      <c r="A228" s="5"/>
      <c r="B228" s="5"/>
      <c r="C228" s="5"/>
      <c r="D228" s="5"/>
      <c r="E228" s="5"/>
      <c r="F228" s="47"/>
      <c r="G228" s="47"/>
      <c r="H228" s="4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customHeight="1" x14ac:dyDescent="0.2">
      <c r="A229" s="5"/>
      <c r="B229" s="5"/>
      <c r="C229" s="5"/>
      <c r="D229" s="5"/>
      <c r="E229" s="5"/>
      <c r="F229" s="47"/>
      <c r="G229" s="47"/>
      <c r="H229" s="4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customHeight="1" x14ac:dyDescent="0.2">
      <c r="A230" s="5"/>
      <c r="B230" s="5"/>
      <c r="C230" s="5"/>
      <c r="D230" s="5"/>
      <c r="E230" s="5"/>
      <c r="F230" s="47"/>
      <c r="G230" s="47"/>
      <c r="H230" s="4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customHeight="1" x14ac:dyDescent="0.2">
      <c r="A231" s="5"/>
      <c r="B231" s="5"/>
      <c r="C231" s="5"/>
      <c r="D231" s="5"/>
      <c r="E231" s="5"/>
      <c r="F231" s="47"/>
      <c r="G231" s="47"/>
      <c r="H231" s="4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customHeight="1" x14ac:dyDescent="0.2">
      <c r="A232" s="5"/>
      <c r="B232" s="5"/>
      <c r="C232" s="5"/>
      <c r="D232" s="5"/>
      <c r="E232" s="5"/>
      <c r="F232" s="47"/>
      <c r="G232" s="47"/>
      <c r="H232" s="4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customHeight="1" x14ac:dyDescent="0.2">
      <c r="A233" s="5"/>
      <c r="B233" s="5"/>
      <c r="C233" s="5"/>
      <c r="D233" s="5"/>
      <c r="E233" s="5"/>
      <c r="F233" s="47"/>
      <c r="G233" s="47"/>
      <c r="H233" s="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customHeight="1" x14ac:dyDescent="0.2">
      <c r="A234" s="5"/>
      <c r="B234" s="5"/>
      <c r="C234" s="5"/>
      <c r="D234" s="5"/>
      <c r="E234" s="5"/>
      <c r="F234" s="47"/>
      <c r="G234" s="47"/>
      <c r="H234" s="4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customHeight="1" x14ac:dyDescent="0.2">
      <c r="A235" s="5"/>
      <c r="B235" s="5"/>
      <c r="C235" s="5"/>
      <c r="D235" s="5"/>
      <c r="E235" s="5"/>
      <c r="F235" s="47"/>
      <c r="G235" s="47"/>
      <c r="H235" s="4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customHeight="1" x14ac:dyDescent="0.2">
      <c r="A236" s="5"/>
      <c r="B236" s="5"/>
      <c r="C236" s="5"/>
      <c r="D236" s="5"/>
      <c r="E236" s="5"/>
      <c r="F236" s="47"/>
      <c r="G236" s="47"/>
      <c r="H236" s="4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customHeight="1" x14ac:dyDescent="0.2">
      <c r="A237" s="5"/>
      <c r="B237" s="5"/>
      <c r="C237" s="5"/>
      <c r="D237" s="5"/>
      <c r="E237" s="5"/>
      <c r="F237" s="47"/>
      <c r="G237" s="47"/>
      <c r="H237" s="4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customHeight="1" x14ac:dyDescent="0.2">
      <c r="A238" s="5"/>
      <c r="B238" s="5"/>
      <c r="C238" s="5"/>
      <c r="D238" s="5"/>
      <c r="E238" s="5"/>
      <c r="F238" s="47"/>
      <c r="G238" s="47"/>
      <c r="H238" s="4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customHeight="1" x14ac:dyDescent="0.2">
      <c r="A239" s="5"/>
      <c r="B239" s="5"/>
      <c r="C239" s="5"/>
      <c r="D239" s="5"/>
      <c r="E239" s="5"/>
      <c r="F239" s="47"/>
      <c r="G239" s="47"/>
      <c r="H239" s="4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customHeight="1" x14ac:dyDescent="0.2">
      <c r="A240" s="5"/>
      <c r="B240" s="5"/>
      <c r="C240" s="5"/>
      <c r="D240" s="5"/>
      <c r="E240" s="5"/>
      <c r="F240" s="47"/>
      <c r="G240" s="47"/>
      <c r="H240" s="4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customHeight="1" x14ac:dyDescent="0.2">
      <c r="A241" s="5"/>
      <c r="B241" s="5"/>
      <c r="C241" s="5"/>
      <c r="D241" s="5"/>
      <c r="E241" s="5"/>
      <c r="F241" s="47"/>
      <c r="G241" s="47"/>
      <c r="H241" s="4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customHeight="1" x14ac:dyDescent="0.2">
      <c r="A242" s="5"/>
      <c r="B242" s="5"/>
      <c r="C242" s="5"/>
      <c r="D242" s="5"/>
      <c r="E242" s="5"/>
      <c r="F242" s="47"/>
      <c r="G242" s="47"/>
      <c r="H242" s="4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customHeight="1" x14ac:dyDescent="0.2">
      <c r="A243" s="5"/>
      <c r="B243" s="5"/>
      <c r="C243" s="5"/>
      <c r="D243" s="5"/>
      <c r="E243" s="5"/>
      <c r="F243" s="47"/>
      <c r="G243" s="47"/>
      <c r="H243" s="4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customHeight="1" x14ac:dyDescent="0.2">
      <c r="A244" s="5"/>
      <c r="B244" s="5"/>
      <c r="C244" s="5"/>
      <c r="D244" s="5"/>
      <c r="E244" s="5"/>
      <c r="F244" s="47"/>
      <c r="G244" s="47"/>
      <c r="H244" s="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customHeight="1" x14ac:dyDescent="0.2">
      <c r="A245" s="5"/>
      <c r="B245" s="5"/>
      <c r="C245" s="5"/>
      <c r="D245" s="5"/>
      <c r="E245" s="5"/>
      <c r="F245" s="47"/>
      <c r="G245" s="47"/>
      <c r="H245" s="4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customHeight="1" x14ac:dyDescent="0.2">
      <c r="A246" s="5"/>
      <c r="B246" s="5"/>
      <c r="C246" s="5"/>
      <c r="D246" s="5"/>
      <c r="E246" s="5"/>
      <c r="F246" s="47"/>
      <c r="G246" s="47"/>
      <c r="H246" s="4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customHeight="1" x14ac:dyDescent="0.2">
      <c r="A247" s="5"/>
      <c r="B247" s="5"/>
      <c r="C247" s="5"/>
      <c r="D247" s="5"/>
      <c r="E247" s="5"/>
      <c r="F247" s="47"/>
      <c r="G247" s="47"/>
      <c r="H247" s="4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customHeight="1" x14ac:dyDescent="0.2">
      <c r="A248" s="5"/>
      <c r="B248" s="5"/>
      <c r="C248" s="5"/>
      <c r="D248" s="5"/>
      <c r="E248" s="5"/>
      <c r="F248" s="47"/>
      <c r="G248" s="47"/>
      <c r="H248" s="4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customHeight="1" x14ac:dyDescent="0.2">
      <c r="A249" s="5"/>
      <c r="B249" s="5"/>
      <c r="C249" s="5"/>
      <c r="D249" s="5"/>
      <c r="E249" s="5"/>
      <c r="F249" s="47"/>
      <c r="G249" s="47"/>
      <c r="H249" s="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customHeight="1" x14ac:dyDescent="0.2">
      <c r="A250" s="5"/>
      <c r="B250" s="5"/>
      <c r="C250" s="5"/>
      <c r="D250" s="5"/>
      <c r="E250" s="5"/>
      <c r="F250" s="47"/>
      <c r="G250" s="47"/>
      <c r="H250" s="4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customHeight="1" x14ac:dyDescent="0.2">
      <c r="A251" s="5"/>
      <c r="B251" s="5"/>
      <c r="C251" s="5"/>
      <c r="D251" s="5"/>
      <c r="E251" s="5"/>
      <c r="F251" s="47"/>
      <c r="G251" s="47"/>
      <c r="H251" s="4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customHeight="1" x14ac:dyDescent="0.2">
      <c r="A252" s="5"/>
      <c r="B252" s="5"/>
      <c r="C252" s="5"/>
      <c r="D252" s="5"/>
      <c r="E252" s="5"/>
      <c r="F252" s="47"/>
      <c r="G252" s="47"/>
      <c r="H252" s="4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customHeight="1" x14ac:dyDescent="0.2">
      <c r="A253" s="5"/>
      <c r="B253" s="5"/>
      <c r="C253" s="5"/>
      <c r="D253" s="5"/>
      <c r="E253" s="5"/>
      <c r="F253" s="47"/>
      <c r="G253" s="47"/>
      <c r="H253" s="4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customHeight="1" x14ac:dyDescent="0.2">
      <c r="A254" s="5"/>
      <c r="B254" s="5"/>
      <c r="C254" s="5"/>
      <c r="D254" s="5"/>
      <c r="E254" s="5"/>
      <c r="F254" s="47"/>
      <c r="G254" s="47"/>
      <c r="H254" s="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customHeight="1" x14ac:dyDescent="0.2">
      <c r="A255" s="5"/>
      <c r="B255" s="5"/>
      <c r="C255" s="5"/>
      <c r="D255" s="5"/>
      <c r="E255" s="5"/>
      <c r="F255" s="47"/>
      <c r="G255" s="47"/>
      <c r="H255" s="4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customHeight="1" x14ac:dyDescent="0.2">
      <c r="A256" s="5"/>
      <c r="B256" s="5"/>
      <c r="C256" s="5"/>
      <c r="D256" s="5"/>
      <c r="E256" s="5"/>
      <c r="F256" s="47"/>
      <c r="G256" s="47"/>
      <c r="H256" s="4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customHeight="1" x14ac:dyDescent="0.2">
      <c r="A257" s="5"/>
      <c r="B257" s="5"/>
      <c r="C257" s="5"/>
      <c r="D257" s="5"/>
      <c r="E257" s="5"/>
      <c r="F257" s="47"/>
      <c r="G257" s="47"/>
      <c r="H257" s="4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customHeight="1" x14ac:dyDescent="0.2">
      <c r="A258" s="5"/>
      <c r="B258" s="5"/>
      <c r="C258" s="5"/>
      <c r="D258" s="5"/>
      <c r="E258" s="5"/>
      <c r="F258" s="47"/>
      <c r="G258" s="47"/>
      <c r="H258" s="4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customHeight="1" x14ac:dyDescent="0.2">
      <c r="A259" s="5"/>
      <c r="B259" s="5"/>
      <c r="C259" s="5"/>
      <c r="D259" s="5"/>
      <c r="E259" s="5"/>
      <c r="F259" s="47"/>
      <c r="G259" s="47"/>
      <c r="H259" s="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customHeight="1" x14ac:dyDescent="0.2">
      <c r="A260" s="5"/>
      <c r="B260" s="5"/>
      <c r="C260" s="5"/>
      <c r="D260" s="5"/>
      <c r="E260" s="5"/>
      <c r="F260" s="47"/>
      <c r="G260" s="47"/>
      <c r="H260" s="4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customHeight="1" x14ac:dyDescent="0.2">
      <c r="A261" s="5"/>
      <c r="B261" s="5"/>
      <c r="C261" s="5"/>
      <c r="D261" s="5"/>
      <c r="E261" s="5"/>
      <c r="F261" s="47"/>
      <c r="G261" s="47"/>
      <c r="H261" s="4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customHeight="1" x14ac:dyDescent="0.2">
      <c r="A262" s="5"/>
      <c r="B262" s="5"/>
      <c r="C262" s="5"/>
      <c r="D262" s="5"/>
      <c r="E262" s="5"/>
      <c r="F262" s="47"/>
      <c r="G262" s="47"/>
      <c r="H262" s="4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customHeight="1" x14ac:dyDescent="0.2">
      <c r="A263" s="5"/>
      <c r="B263" s="5"/>
      <c r="C263" s="5"/>
      <c r="D263" s="5"/>
      <c r="E263" s="5"/>
      <c r="F263" s="47"/>
      <c r="G263" s="47"/>
      <c r="H263" s="4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customHeight="1" x14ac:dyDescent="0.2">
      <c r="A264" s="5"/>
      <c r="B264" s="5"/>
      <c r="C264" s="5"/>
      <c r="D264" s="5"/>
      <c r="E264" s="5"/>
      <c r="F264" s="47"/>
      <c r="G264" s="47"/>
      <c r="H264" s="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customHeight="1" x14ac:dyDescent="0.2">
      <c r="A265" s="5"/>
      <c r="B265" s="5"/>
      <c r="C265" s="5"/>
      <c r="D265" s="5"/>
      <c r="E265" s="5"/>
      <c r="F265" s="47"/>
      <c r="G265" s="47"/>
      <c r="H265" s="4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customHeight="1" x14ac:dyDescent="0.2">
      <c r="A266" s="5"/>
      <c r="B266" s="5"/>
      <c r="C266" s="5"/>
      <c r="D266" s="5"/>
      <c r="E266" s="5"/>
      <c r="F266" s="47"/>
      <c r="G266" s="47"/>
      <c r="H266" s="4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customHeight="1" x14ac:dyDescent="0.2">
      <c r="A267" s="5"/>
      <c r="B267" s="5"/>
      <c r="C267" s="5"/>
      <c r="D267" s="5"/>
      <c r="E267" s="5"/>
      <c r="F267" s="47"/>
      <c r="G267" s="47"/>
      <c r="H267" s="4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customHeight="1" x14ac:dyDescent="0.2">
      <c r="A268" s="5"/>
      <c r="B268" s="5"/>
      <c r="C268" s="5"/>
      <c r="D268" s="5"/>
      <c r="E268" s="5"/>
      <c r="F268" s="47"/>
      <c r="G268" s="47"/>
      <c r="H268" s="4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customHeight="1" x14ac:dyDescent="0.2">
      <c r="A269" s="5"/>
      <c r="B269" s="5"/>
      <c r="C269" s="5"/>
      <c r="D269" s="5"/>
      <c r="E269" s="5"/>
      <c r="F269" s="47"/>
      <c r="G269" s="47"/>
      <c r="H269" s="4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customHeight="1" x14ac:dyDescent="0.2">
      <c r="A270" s="5"/>
      <c r="B270" s="5"/>
      <c r="C270" s="5"/>
      <c r="D270" s="5"/>
      <c r="E270" s="5"/>
      <c r="F270" s="47"/>
      <c r="G270" s="47"/>
      <c r="H270" s="4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customHeight="1" x14ac:dyDescent="0.2">
      <c r="A271" s="5"/>
      <c r="B271" s="5"/>
      <c r="C271" s="5"/>
      <c r="D271" s="5"/>
      <c r="E271" s="5"/>
      <c r="F271" s="47"/>
      <c r="G271" s="47"/>
      <c r="H271" s="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customHeight="1" x14ac:dyDescent="0.2">
      <c r="A272" s="5"/>
      <c r="B272" s="5"/>
      <c r="C272" s="5"/>
      <c r="D272" s="5"/>
      <c r="E272" s="5"/>
      <c r="F272" s="47"/>
      <c r="G272" s="47"/>
      <c r="H272" s="4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customHeight="1" x14ac:dyDescent="0.2">
      <c r="A273" s="5"/>
      <c r="B273" s="5"/>
      <c r="C273" s="5"/>
      <c r="D273" s="5"/>
      <c r="E273" s="5"/>
      <c r="F273" s="47"/>
      <c r="G273" s="47"/>
      <c r="H273" s="4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customHeight="1" x14ac:dyDescent="0.2">
      <c r="A274" s="5"/>
      <c r="B274" s="5"/>
      <c r="C274" s="5"/>
      <c r="D274" s="5"/>
      <c r="E274" s="5"/>
      <c r="F274" s="47"/>
      <c r="G274" s="47"/>
      <c r="H274" s="4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customHeight="1" x14ac:dyDescent="0.2">
      <c r="A275" s="5"/>
      <c r="B275" s="5"/>
      <c r="C275" s="5"/>
      <c r="D275" s="5"/>
      <c r="E275" s="5"/>
      <c r="F275" s="47"/>
      <c r="G275" s="47"/>
      <c r="H275" s="4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customHeight="1" x14ac:dyDescent="0.2">
      <c r="A276" s="5"/>
      <c r="B276" s="5"/>
      <c r="C276" s="5"/>
      <c r="D276" s="5"/>
      <c r="E276" s="5"/>
      <c r="F276" s="47"/>
      <c r="G276" s="47"/>
      <c r="H276" s="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customHeight="1" x14ac:dyDescent="0.2">
      <c r="A277" s="5"/>
      <c r="B277" s="5"/>
      <c r="C277" s="5"/>
      <c r="D277" s="5"/>
      <c r="E277" s="5"/>
      <c r="F277" s="47"/>
      <c r="G277" s="47"/>
      <c r="H277" s="4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customHeight="1" x14ac:dyDescent="0.2">
      <c r="A278" s="5"/>
      <c r="B278" s="5"/>
      <c r="C278" s="5"/>
      <c r="D278" s="5"/>
      <c r="E278" s="5"/>
      <c r="F278" s="47"/>
      <c r="G278" s="47"/>
      <c r="H278" s="4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customHeight="1" x14ac:dyDescent="0.2">
      <c r="A279" s="5"/>
      <c r="B279" s="5"/>
      <c r="C279" s="5"/>
      <c r="D279" s="5"/>
      <c r="E279" s="5"/>
      <c r="F279" s="47"/>
      <c r="G279" s="47"/>
      <c r="H279" s="4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customHeight="1" x14ac:dyDescent="0.2">
      <c r="A280" s="5"/>
      <c r="B280" s="5"/>
      <c r="C280" s="5"/>
      <c r="D280" s="5"/>
      <c r="E280" s="5"/>
      <c r="F280" s="47"/>
      <c r="G280" s="47"/>
      <c r="H280" s="4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customHeight="1" x14ac:dyDescent="0.2">
      <c r="A281" s="5"/>
      <c r="B281" s="5"/>
      <c r="C281" s="5"/>
      <c r="D281" s="5"/>
      <c r="E281" s="5"/>
      <c r="F281" s="47"/>
      <c r="G281" s="47"/>
      <c r="H281" s="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customHeight="1" x14ac:dyDescent="0.2">
      <c r="A282" s="5"/>
      <c r="B282" s="5"/>
      <c r="C282" s="5"/>
      <c r="D282" s="5"/>
      <c r="E282" s="5"/>
      <c r="F282" s="47"/>
      <c r="G282" s="47"/>
      <c r="H282" s="4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2.75" customHeight="1" x14ac:dyDescent="0.2">
      <c r="A283" s="5"/>
      <c r="B283" s="5"/>
      <c r="C283" s="5"/>
      <c r="D283" s="5"/>
      <c r="E283" s="5"/>
      <c r="F283" s="47"/>
      <c r="G283" s="47"/>
      <c r="H283" s="4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</sheetData>
  <sheetProtection formatCells="0"/>
  <mergeCells count="37">
    <mergeCell ref="Y14:Y15"/>
    <mergeCell ref="U13:U15"/>
    <mergeCell ref="Z14:Z15"/>
    <mergeCell ref="V13:Y13"/>
    <mergeCell ref="A17:B17"/>
    <mergeCell ref="W14:W15"/>
    <mergeCell ref="A18:B18"/>
    <mergeCell ref="A16:D16"/>
    <mergeCell ref="A20:B20"/>
    <mergeCell ref="E14:E15"/>
    <mergeCell ref="T46:V46"/>
    <mergeCell ref="S28:U28"/>
    <mergeCell ref="T14:T15"/>
    <mergeCell ref="F14:F15"/>
    <mergeCell ref="G14:G15"/>
    <mergeCell ref="H14:H15"/>
    <mergeCell ref="O14:S14"/>
    <mergeCell ref="K31:L31"/>
    <mergeCell ref="K28:M28"/>
    <mergeCell ref="V14:V15"/>
    <mergeCell ref="S30:T30"/>
    <mergeCell ref="A2:AE2"/>
    <mergeCell ref="A3:AE3"/>
    <mergeCell ref="AD1:AE1"/>
    <mergeCell ref="I1:Y1"/>
    <mergeCell ref="J14:N14"/>
    <mergeCell ref="I14:I15"/>
    <mergeCell ref="E13:I13"/>
    <mergeCell ref="A13:D15"/>
    <mergeCell ref="AB14:AB15"/>
    <mergeCell ref="AC14:AC15"/>
    <mergeCell ref="AE13:AE15"/>
    <mergeCell ref="AD14:AD15"/>
    <mergeCell ref="Z13:AD13"/>
    <mergeCell ref="J13:T13"/>
    <mergeCell ref="AA14:AA15"/>
    <mergeCell ref="X14:X1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FAR#4 oct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ACCOUNTING</cp:lastModifiedBy>
  <cp:lastPrinted>2019-07-15T02:45:55Z</cp:lastPrinted>
  <dcterms:created xsi:type="dcterms:W3CDTF">2011-05-06T08:22:34Z</dcterms:created>
  <dcterms:modified xsi:type="dcterms:W3CDTF">2020-04-22T08:27:06Z</dcterms:modified>
</cp:coreProperties>
</file>